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charts/chart15.xml" ContentType="application/vnd.openxmlformats-officedocument.drawingml.chart+xml"/>
  <Override PartName="/xl/theme/themeOverride13.xml" ContentType="application/vnd.openxmlformats-officedocument.themeOverride+xml"/>
  <Override PartName="/xl/charts/chart16.xml" ContentType="application/vnd.openxmlformats-officedocument.drawingml.chart+xml"/>
  <Override PartName="/xl/theme/themeOverride14.xml" ContentType="application/vnd.openxmlformats-officedocument.themeOverrid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Sellest_töövihikust"/>
  <mc:AlternateContent xmlns:mc="http://schemas.openxmlformats.org/markup-compatibility/2006">
    <mc:Choice Requires="x15">
      <x15ac:absPath xmlns:x15ac="http://schemas.microsoft.com/office/spreadsheetml/2010/11/ac" url="https://emplee.sharepoint.com/sites/EMPL/Shared Documents/3. Projektid ja tegevus/3.2 Statistika/3.2.1 Väliskaubandus/3.2.1.7 2022/3.2.1.7.5 mai/"/>
    </mc:Choice>
  </mc:AlternateContent>
  <xr:revisionPtr revIDLastSave="4424" documentId="8_{49E0CAC4-E450-4CE4-98C2-ABFD7581CADB}" xr6:coauthVersionLast="47" xr6:coauthVersionMax="47" xr10:uidLastSave="{A99DF5B7-E3F9-4D7F-AD62-C1C320C2CD55}"/>
  <bookViews>
    <workbookView xWindow="-120" yWindow="-120" windowWidth="29040" windowHeight="15840" tabRatio="740" xr2:uid="{00000000-000D-0000-FFFF-FFFF00000000}"/>
  </bookViews>
  <sheets>
    <sheet name="Kokku" sheetId="1" r:id="rId1"/>
    <sheet name="Eksport riigiti" sheetId="8" r:id="rId2"/>
    <sheet name="Import riigiti" sheetId="9" r:id="rId3"/>
    <sheet name="Saematerjali ekspordi jaotus" sheetId="10" r:id="rId4"/>
    <sheet name="Saematerjali impordi jaotus" sheetId="14" r:id="rId5"/>
    <sheet name="Ümarpuidu ekspordi jaotus" sheetId="12" r:id="rId6"/>
    <sheet name="Ümarpuidu impordi jaotus" sheetId="15" r:id="rId7"/>
    <sheet name="Saematerjali import, kuud" sheetId="16" r:id="rId8"/>
  </sheets>
  <externalReferences>
    <externalReference r:id="rId9"/>
  </externalReferences>
  <definedNames>
    <definedName name="_xlnm._FilterDatabase" localSheetId="1" hidden="1">'Eksport riigiti'!$B$168:$D$168</definedName>
    <definedName name="_xlnm._FilterDatabase" localSheetId="5" hidden="1">'Ümarpuidu ekspordi jaotus'!$B$61:$F$61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7" i="1" l="1"/>
  <c r="J12" i="15" l="1"/>
  <c r="J11" i="15"/>
  <c r="J10" i="15"/>
  <c r="H6" i="9" l="1"/>
  <c r="I37" i="1" l="1"/>
  <c r="I36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4" i="1"/>
  <c r="C38" i="1"/>
  <c r="D38" i="1"/>
  <c r="J10" i="12" l="1"/>
  <c r="J9" i="12"/>
  <c r="J8" i="12"/>
  <c r="C77" i="1" l="1"/>
  <c r="B41" i="1" l="1"/>
</calcChain>
</file>

<file path=xl/sharedStrings.xml><?xml version="1.0" encoding="utf-8"?>
<sst xmlns="http://schemas.openxmlformats.org/spreadsheetml/2006/main" count="1315" uniqueCount="232">
  <si>
    <t>Kokku</t>
  </si>
  <si>
    <t>Puitvill, puidujahu</t>
  </si>
  <si>
    <t>Puidust püttsepatooted ja nende puitosad</t>
  </si>
  <si>
    <t>Puidust tööriistad</t>
  </si>
  <si>
    <t>Presspuit</t>
  </si>
  <si>
    <t>Küttepuit</t>
  </si>
  <si>
    <t>Vitsapuit, lõhestatud teibad, vaiad jne</t>
  </si>
  <si>
    <t>Puidust lauanõud ja köögitarbed</t>
  </si>
  <si>
    <t>Puitlaekad, kastikesed, puidust dekoratiivesemed</t>
  </si>
  <si>
    <t>Raudteede ja trammiteede puitliiprid</t>
  </si>
  <si>
    <t>Puitlaastud ja pilpad</t>
  </si>
  <si>
    <t>Puidust kokkupandavad ehitised</t>
  </si>
  <si>
    <t>Puitraamid maalidele, fotodele, peeglitele jms</t>
  </si>
  <si>
    <t>Puusüsi</t>
  </si>
  <si>
    <t>Graanul</t>
  </si>
  <si>
    <t>Muu44</t>
  </si>
  <si>
    <t>Spoon</t>
  </si>
  <si>
    <t>Puit pidevprofiiliga</t>
  </si>
  <si>
    <t>Pleegitamata paber</t>
  </si>
  <si>
    <t>Puitpakendid</t>
  </si>
  <si>
    <t>Puitkiudplaadid</t>
  </si>
  <si>
    <t>Puitlaastplaadid</t>
  </si>
  <si>
    <t>Puidust ehitusdetailid</t>
  </si>
  <si>
    <t>Ümarpuit</t>
  </si>
  <si>
    <t>Vineer</t>
  </si>
  <si>
    <t>Jagamata 44</t>
  </si>
  <si>
    <t>Puitmööbel ja selle osad</t>
  </si>
  <si>
    <t>Saematerjal</t>
  </si>
  <si>
    <t>IMPORT</t>
  </si>
  <si>
    <t>EKSPORT</t>
  </si>
  <si>
    <t>Muu paber ja papp</t>
  </si>
  <si>
    <t>Tselluloos</t>
  </si>
  <si>
    <t>Paberi- või papijäätmetest mass ja paberi- või papijäätmed</t>
  </si>
  <si>
    <t>Kaubagrupp</t>
  </si>
  <si>
    <t>Kaubagrupp/Riik</t>
  </si>
  <si>
    <t>Rootsi</t>
  </si>
  <si>
    <t>Soome</t>
  </si>
  <si>
    <t>Läti</t>
  </si>
  <si>
    <t>Taiwan</t>
  </si>
  <si>
    <t>Leedu</t>
  </si>
  <si>
    <t>Suurbritannia</t>
  </si>
  <si>
    <t>Poola</t>
  </si>
  <si>
    <t>Ungari</t>
  </si>
  <si>
    <t>Belgia</t>
  </si>
  <si>
    <t>Saksamaa</t>
  </si>
  <si>
    <t>Taani</t>
  </si>
  <si>
    <t>Island</t>
  </si>
  <si>
    <t>Norra</t>
  </si>
  <si>
    <t>Vietnam</t>
  </si>
  <si>
    <t>Hiina</t>
  </si>
  <si>
    <t>Hongkong</t>
  </si>
  <si>
    <t>Iirimaa</t>
  </si>
  <si>
    <t>India</t>
  </si>
  <si>
    <t>Prantsusmaa</t>
  </si>
  <si>
    <t>Korea Vabariik</t>
  </si>
  <si>
    <t>Šveits</t>
  </si>
  <si>
    <t>Holland</t>
  </si>
  <si>
    <t>Rumeenia</t>
  </si>
  <si>
    <t>Tai</t>
  </si>
  <si>
    <t>Austria</t>
  </si>
  <si>
    <t>Hispaania</t>
  </si>
  <si>
    <t>Iisrael</t>
  </si>
  <si>
    <t>Tšehhi</t>
  </si>
  <si>
    <t>Venemaa</t>
  </si>
  <si>
    <t>Egiptus</t>
  </si>
  <si>
    <t>Liibanon</t>
  </si>
  <si>
    <t>Gruusia</t>
  </si>
  <si>
    <t>Malta</t>
  </si>
  <si>
    <t>Ukraina</t>
  </si>
  <si>
    <t>Valgevene</t>
  </si>
  <si>
    <t>Itaalia</t>
  </si>
  <si>
    <t>Jaapan</t>
  </si>
  <si>
    <t>Maroko</t>
  </si>
  <si>
    <t>Slovakkia</t>
  </si>
  <si>
    <t>Kreeka</t>
  </si>
  <si>
    <t>Türgi</t>
  </si>
  <si>
    <t>Ameerika Ühendriigid</t>
  </si>
  <si>
    <t>Araabia Ühendemiraadid</t>
  </si>
  <si>
    <t>Bulgaaria</t>
  </si>
  <si>
    <t>Kanada</t>
  </si>
  <si>
    <t>Austraalia</t>
  </si>
  <si>
    <t>Küpros</t>
  </si>
  <si>
    <t>Serbia</t>
  </si>
  <si>
    <t>Sloveenia</t>
  </si>
  <si>
    <t>Horvaatia</t>
  </si>
  <si>
    <t>Portugal</t>
  </si>
  <si>
    <t>Filipiinid</t>
  </si>
  <si>
    <t>Mehhiko</t>
  </si>
  <si>
    <t>Omaan</t>
  </si>
  <si>
    <t>Peruu</t>
  </si>
  <si>
    <t>Costa Rica</t>
  </si>
  <si>
    <t>m3</t>
  </si>
  <si>
    <t>t</t>
  </si>
  <si>
    <t>Brikett</t>
  </si>
  <si>
    <t>Puidujäätmed</t>
  </si>
  <si>
    <t>Saepuru</t>
  </si>
  <si>
    <t>Troopiline saematerjal</t>
  </si>
  <si>
    <t>Ümarpuit Kask &lt;15 (paber)</t>
  </si>
  <si>
    <t>Ümarpuit Kuusk &gt;15 muu (paber)</t>
  </si>
  <si>
    <t>Ümarpuit Kuusk &lt;15 (paber)</t>
  </si>
  <si>
    <t>Ümarpuit Mänd &lt;15 (paber)</t>
  </si>
  <si>
    <t>Ümarpuit Kuusk &gt;15 Saepalk</t>
  </si>
  <si>
    <t>Ümarpuit Haab ja Pappel</t>
  </si>
  <si>
    <t>Ümarpuit Kask  &gt;15 Saepalk</t>
  </si>
  <si>
    <t>Ümarpuit Kask &gt;15 muu (paber)</t>
  </si>
  <si>
    <t>Ümarpuit värvi vm kaetud lehtpuit</t>
  </si>
  <si>
    <t>Ümarpuit Mänd &gt;15 Saepalk</t>
  </si>
  <si>
    <t>Ümarpuit Mänd &gt;15 muu (paber)</t>
  </si>
  <si>
    <t>Ümarpuit Muu</t>
  </si>
  <si>
    <t>Ümarpuit Muu okaspuu &gt;15 muu (paber)</t>
  </si>
  <si>
    <t>Ümarpuit Troopiline</t>
  </si>
  <si>
    <t>Ümarpuit värvi vm kaetud okaspuit</t>
  </si>
  <si>
    <t>Ümarpuit Tamm</t>
  </si>
  <si>
    <t>Ümarpuit Pöök</t>
  </si>
  <si>
    <t>Kemi-termo-mehaaniline puitmass</t>
  </si>
  <si>
    <t>Ümarpuit muu okaspuu &lt;15 (paber)</t>
  </si>
  <si>
    <t>Ümarpuit Kask  &gt;15 Saepalk 4403 95 10</t>
  </si>
  <si>
    <t>Ümarpuit Kask &gt;15 muu (paber) 4403 95 90</t>
  </si>
  <si>
    <t>Ümarpuit Mänd &gt;15 Saepalk 4403 21 10</t>
  </si>
  <si>
    <t>Ümarpuit Mänd &gt;15 muu (paber) 4403 21 90</t>
  </si>
  <si>
    <t>Ümarpuit Kuusk &lt;15 (paber) 4403 24 00</t>
  </si>
  <si>
    <t>Ümarpuit värvi vm kaetud lehtpuit 4403 11 00</t>
  </si>
  <si>
    <t>Ümarpuit värvi vm kaetud okaspuit 4403 12 00</t>
  </si>
  <si>
    <t>Ümarpuit Kask &lt;15 (paber) 4403 96 00</t>
  </si>
  <si>
    <t>Ümarpuit Mänd &lt;15 (paber) 4403 22 00</t>
  </si>
  <si>
    <t>Ümarpuit Kuusk &gt;15 Saepalk 4403 23 10</t>
  </si>
  <si>
    <t>Ümarpuit Kuusk &gt;15 muu (paber) 4403 23 90</t>
  </si>
  <si>
    <t>Ümarpuit Haab ja Pappel 4403 97 00</t>
  </si>
  <si>
    <t>Ümarpuit Muu 44039900</t>
  </si>
  <si>
    <t>Ümarpuit muu okaspuu &lt;15 (paber) 4403 26 00</t>
  </si>
  <si>
    <t>Ümarpuit Muu okaspuu &gt;15 Saepalk 4403 25 10</t>
  </si>
  <si>
    <t xml:space="preserve">Ümarpuit Troopiline 44034100; 440349; 44034910; 44034935; 44034985; </t>
  </si>
  <si>
    <t>Ümarpuit Tamm 44039100</t>
  </si>
  <si>
    <t>Ümarpuit Muu okaspuu &gt;15 muu (paber) 44032590</t>
  </si>
  <si>
    <t>Vahtra saematerjal 4407 93</t>
  </si>
  <si>
    <t>itaalia</t>
  </si>
  <si>
    <t xml:space="preserve">Troopiline saematerjal </t>
  </si>
  <si>
    <t>Kemi-termo mehhaaniline puitmass</t>
  </si>
  <si>
    <t>4403 21 10</t>
  </si>
  <si>
    <t>4403 23 10</t>
  </si>
  <si>
    <t>4403 97 00</t>
  </si>
  <si>
    <t>4403 95 10</t>
  </si>
  <si>
    <t>4403 11 00</t>
  </si>
  <si>
    <t>4403 21 90</t>
  </si>
  <si>
    <t>4403 95 90</t>
  </si>
  <si>
    <t>4403 23 90</t>
  </si>
  <si>
    <t>4403 22 00</t>
  </si>
  <si>
    <t>4403 96 00</t>
  </si>
  <si>
    <t>4403 24 00</t>
  </si>
  <si>
    <t xml:space="preserve">44034100; 440349; 44034910; 44034935; 44034985; </t>
  </si>
  <si>
    <t>4403 26 00</t>
  </si>
  <si>
    <t>4403 12 00</t>
  </si>
  <si>
    <t>44039300 ja 44039400</t>
  </si>
  <si>
    <t>väärtus</t>
  </si>
  <si>
    <t>kogus</t>
  </si>
  <si>
    <t>Pakistan</t>
  </si>
  <si>
    <t>Männi saematerjal 4407 11</t>
  </si>
  <si>
    <t>Kuuse saematerjal 4407 12</t>
  </si>
  <si>
    <t>Muu saematerjal 4407 99</t>
  </si>
  <si>
    <t>Kase saematerjal 4407 96</t>
  </si>
  <si>
    <t>Okaspuu muu saematerjal 4407 19</t>
  </si>
  <si>
    <t>Haava ja Pappli saematerjal 4407 97</t>
  </si>
  <si>
    <t>Tamme saematerjal 4407 91</t>
  </si>
  <si>
    <t>Saare saematerjal 4407 95</t>
  </si>
  <si>
    <t>Pöögi saematerjal 4407 92 00</t>
  </si>
  <si>
    <t>Haava ja Pappli saematerjal  4407 97</t>
  </si>
  <si>
    <t>Muu saematerjaL  4407 99</t>
  </si>
  <si>
    <t>Pöögi saematerjal   4407 92 00</t>
  </si>
  <si>
    <t>Kirsipuu saematerjal  4407 94</t>
  </si>
  <si>
    <t>x</t>
  </si>
  <si>
    <t>paberipuu</t>
  </si>
  <si>
    <t>saepallk</t>
  </si>
  <si>
    <t>muu</t>
  </si>
  <si>
    <t>saepalk</t>
  </si>
  <si>
    <t>Puidust kokkupandavad ehitised 9406 10 00</t>
  </si>
  <si>
    <t>Saematerjal 4407</t>
  </si>
  <si>
    <t>Puitmööbel ja selle osad 9403...?</t>
  </si>
  <si>
    <t>Graanul 4401 31 00</t>
  </si>
  <si>
    <t>Puit pidevprofiiliga 4409</t>
  </si>
  <si>
    <t>Vineer 4412</t>
  </si>
  <si>
    <t>Ümarpuit 4403</t>
  </si>
  <si>
    <t>Jagamata 44 - 44</t>
  </si>
  <si>
    <t>Spoon 4408</t>
  </si>
  <si>
    <t>Puitpakendid 4415</t>
  </si>
  <si>
    <t>Muu44 - 4421</t>
  </si>
  <si>
    <t>Puitlaastud ja pilpad 4401 2100 + 4401 22 00</t>
  </si>
  <si>
    <t>Puitlaastplaadid 4410</t>
  </si>
  <si>
    <t>Puitkiudplaadid 4411</t>
  </si>
  <si>
    <t>Vitsapuit, lõhestatud teibad, vaiad jne 4404</t>
  </si>
  <si>
    <t>Presspuit 4413 00 00</t>
  </si>
  <si>
    <t>Puitraamid maalidele, fotodele, peeglitele jms 4414 00</t>
  </si>
  <si>
    <t>Puidujäätmed 44014090</t>
  </si>
  <si>
    <t>Puitlaekad, kastikesed, puidust dekoratiivesemed 4420</t>
  </si>
  <si>
    <t>Puidust püttsepatooted ja nende puitosad 4416 00 00</t>
  </si>
  <si>
    <t>Brikett 44013900</t>
  </si>
  <si>
    <t>Puidust tööriistad 4417 00 00</t>
  </si>
  <si>
    <t>Puidust lauanõud ja köögitarbed 4419</t>
  </si>
  <si>
    <t>Puusüsi 4402</t>
  </si>
  <si>
    <t>Puitvill, puidujahu 4405 00 00</t>
  </si>
  <si>
    <t>Raudteede ja trammiteede puitliiprid 4406</t>
  </si>
  <si>
    <t>Saepuru 4401 40</t>
  </si>
  <si>
    <t>Uus-Meremaa</t>
  </si>
  <si>
    <t>Ühendkuningriik</t>
  </si>
  <si>
    <t>Madalmaad</t>
  </si>
  <si>
    <t>Ühendkuningriigid</t>
  </si>
  <si>
    <t>Keenia</t>
  </si>
  <si>
    <t>Ukrain</t>
  </si>
  <si>
    <t>Puitvill ja puidujahu</t>
  </si>
  <si>
    <t>Luksemburg</t>
  </si>
  <si>
    <t>Iraan</t>
  </si>
  <si>
    <t xml:space="preserve">Venemaa </t>
  </si>
  <si>
    <t>Bosnia ja Hertsegoviina</t>
  </si>
  <si>
    <t>Ameerika</t>
  </si>
  <si>
    <t>Malaisia</t>
  </si>
  <si>
    <t>Katar</t>
  </si>
  <si>
    <t>Indoneesia</t>
  </si>
  <si>
    <t>Kasahstan</t>
  </si>
  <si>
    <t>Pool</t>
  </si>
  <si>
    <t>Suriname</t>
  </si>
  <si>
    <t>5 kuud</t>
  </si>
  <si>
    <t>Briti Neitsisaared</t>
  </si>
  <si>
    <t>Saudi Araabia</t>
  </si>
  <si>
    <t>Jaanuar väärtus</t>
  </si>
  <si>
    <t>veebruar väärtus</t>
  </si>
  <si>
    <t>märts väärtus</t>
  </si>
  <si>
    <t>aprill väärtus</t>
  </si>
  <si>
    <t>mai väärtus</t>
  </si>
  <si>
    <t>jaanuar kogus</t>
  </si>
  <si>
    <t>veebruar kogus</t>
  </si>
  <si>
    <t>märts kogus</t>
  </si>
  <si>
    <t>aprill kogus</t>
  </si>
  <si>
    <t>mai kogus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</si>
</sst>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00B0F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u/>
      <sz val="10"/>
      <color theme="10"/>
      <name val="Arial"/>
      <family val="2"/>
      <charset val="186"/>
    </font>
    <font>
      <b/>
      <sz val="10"/>
      <color theme="1"/>
      <name val="Roboto"/>
      <charset val="186"/>
    </font>
    <font>
      <sz val="10"/>
      <color theme="1"/>
      <name val="Roboto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  <scheme val="minor"/>
    </font>
    <font>
      <sz val="10"/>
      <name val="Karla Medium"/>
      <family val="2"/>
      <charset val="186"/>
    </font>
    <font>
      <b/>
      <sz val="10"/>
      <color rgb="FF00B0F0"/>
      <name val="Karla Medium"/>
      <family val="2"/>
      <charset val="186"/>
    </font>
    <font>
      <b/>
      <sz val="10"/>
      <color rgb="FFFF0000"/>
      <name val="Karla Medium"/>
      <family val="2"/>
      <charset val="186"/>
    </font>
    <font>
      <b/>
      <sz val="10"/>
      <color theme="1"/>
      <name val="Karla Medium"/>
      <family val="2"/>
      <charset val="186"/>
    </font>
    <font>
      <b/>
      <sz val="10"/>
      <name val="Karla Medium"/>
      <family val="2"/>
      <charset val="186"/>
    </font>
    <font>
      <sz val="10"/>
      <color theme="1"/>
      <name val="Karla Medium"/>
      <family val="2"/>
      <charset val="186"/>
    </font>
    <font>
      <b/>
      <sz val="10"/>
      <color theme="1"/>
      <name val="Roboto"/>
    </font>
    <font>
      <sz val="10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</cellStyleXfs>
  <cellXfs count="125">
    <xf numFmtId="0" fontId="0" fillId="0" borderId="0" xfId="0"/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3" borderId="1" xfId="0" applyFont="1" applyFill="1" applyBorder="1"/>
    <xf numFmtId="0" fontId="2" fillId="0" borderId="0" xfId="0" applyFont="1"/>
    <xf numFmtId="0" fontId="3" fillId="0" borderId="0" xfId="0" applyFont="1"/>
    <xf numFmtId="0" fontId="1" fillId="0" borderId="0" xfId="0" applyFont="1" applyFill="1" applyAlignment="1">
      <alignment horizontal="left" indent="1"/>
    </xf>
    <xf numFmtId="0" fontId="0" fillId="0" borderId="0" xfId="0" applyFill="1"/>
    <xf numFmtId="0" fontId="4" fillId="0" borderId="0" xfId="0" applyFont="1" applyAlignment="1">
      <alignment horizontal="left" indent="1"/>
    </xf>
    <xf numFmtId="3" fontId="4" fillId="2" borderId="0" xfId="0" applyNumberFormat="1" applyFont="1" applyFill="1"/>
    <xf numFmtId="164" fontId="4" fillId="2" borderId="0" xfId="0" applyNumberFormat="1" applyFont="1" applyFill="1"/>
    <xf numFmtId="0" fontId="0" fillId="0" borderId="0" xfId="0" applyBorder="1"/>
    <xf numFmtId="0" fontId="0" fillId="0" borderId="2" xfId="0" applyBorder="1"/>
    <xf numFmtId="0" fontId="1" fillId="3" borderId="0" xfId="0" applyFont="1" applyFill="1" applyBorder="1" applyAlignment="1">
      <alignment horizontal="right"/>
    </xf>
    <xf numFmtId="0" fontId="0" fillId="0" borderId="0" xfId="0" applyAlignment="1">
      <alignment horizontal="left" indent="2"/>
    </xf>
    <xf numFmtId="3" fontId="0" fillId="2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5" fillId="0" borderId="1" xfId="0" applyFont="1" applyBorder="1" applyAlignment="1">
      <alignment horizontal="left"/>
    </xf>
    <xf numFmtId="164" fontId="5" fillId="2" borderId="1" xfId="0" applyNumberFormat="1" applyFont="1" applyFill="1" applyBorder="1"/>
    <xf numFmtId="0" fontId="0" fillId="0" borderId="0" xfId="0" applyAlignment="1">
      <alignment horizontal="left" indent="1"/>
    </xf>
    <xf numFmtId="0" fontId="1" fillId="3" borderId="2" xfId="0" applyFont="1" applyFill="1" applyBorder="1"/>
    <xf numFmtId="0" fontId="0" fillId="0" borderId="0" xfId="0" applyAlignment="1">
      <alignment vertical="center" wrapText="1"/>
    </xf>
    <xf numFmtId="3" fontId="0" fillId="0" borderId="0" xfId="0" applyNumberFormat="1" applyFill="1"/>
    <xf numFmtId="0" fontId="6" fillId="0" borderId="0" xfId="1" applyAlignment="1">
      <alignment vertical="center" wrapText="1"/>
    </xf>
    <xf numFmtId="0" fontId="5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" fontId="3" fillId="0" borderId="0" xfId="0" applyNumberFormat="1" applyFont="1"/>
    <xf numFmtId="4" fontId="2" fillId="0" borderId="0" xfId="0" applyNumberFormat="1" applyFont="1"/>
    <xf numFmtId="4" fontId="1" fillId="3" borderId="0" xfId="0" applyNumberFormat="1" applyFont="1" applyFill="1" applyBorder="1"/>
    <xf numFmtId="4" fontId="1" fillId="0" borderId="0" xfId="0" applyNumberFormat="1" applyFont="1" applyBorder="1" applyAlignment="1">
      <alignment horizontal="left" indent="1"/>
    </xf>
    <xf numFmtId="4" fontId="0" fillId="0" borderId="0" xfId="0" applyNumberFormat="1"/>
    <xf numFmtId="1" fontId="1" fillId="3" borderId="0" xfId="0" applyNumberFormat="1" applyFont="1" applyFill="1" applyBorder="1"/>
    <xf numFmtId="4" fontId="5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4" fontId="1" fillId="4" borderId="3" xfId="0" applyNumberFormat="1" applyFont="1" applyFill="1" applyBorder="1" applyAlignment="1">
      <alignment horizontal="left"/>
    </xf>
    <xf numFmtId="4" fontId="2" fillId="0" borderId="3" xfId="0" applyNumberFormat="1" applyFont="1" applyBorder="1"/>
    <xf numFmtId="4" fontId="2" fillId="0" borderId="3" xfId="0" applyNumberFormat="1" applyFont="1" applyFill="1" applyBorder="1"/>
    <xf numFmtId="0" fontId="0" fillId="4" borderId="0" xfId="0" applyFill="1"/>
    <xf numFmtId="0" fontId="3" fillId="4" borderId="0" xfId="0" applyFont="1" applyFill="1"/>
    <xf numFmtId="0" fontId="0" fillId="4" borderId="0" xfId="0" applyFill="1" applyAlignment="1">
      <alignment horizontal="left" indent="1"/>
    </xf>
    <xf numFmtId="164" fontId="7" fillId="0" borderId="0" xfId="0" applyNumberFormat="1" applyFont="1"/>
    <xf numFmtId="164" fontId="8" fillId="0" borderId="0" xfId="0" applyNumberFormat="1" applyFont="1"/>
    <xf numFmtId="164" fontId="2" fillId="2" borderId="0" xfId="0" applyNumberFormat="1" applyFont="1" applyFill="1"/>
    <xf numFmtId="4" fontId="5" fillId="0" borderId="3" xfId="0" applyNumberFormat="1" applyFont="1" applyFill="1" applyBorder="1" applyAlignment="1">
      <alignment horizontal="left"/>
    </xf>
    <xf numFmtId="0" fontId="9" fillId="4" borderId="0" xfId="0" applyFont="1" applyFill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2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 indent="1"/>
    </xf>
    <xf numFmtId="164" fontId="0" fillId="2" borderId="1" xfId="0" applyNumberFormat="1" applyFill="1" applyBorder="1"/>
    <xf numFmtId="0" fontId="9" fillId="0" borderId="0" xfId="0" applyFont="1" applyBorder="1"/>
    <xf numFmtId="0" fontId="9" fillId="0" borderId="2" xfId="0" applyFont="1" applyBorder="1"/>
    <xf numFmtId="0" fontId="9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164" fontId="1" fillId="2" borderId="1" xfId="0" applyNumberFormat="1" applyFont="1" applyFill="1" applyBorder="1"/>
    <xf numFmtId="164" fontId="1" fillId="2" borderId="0" xfId="0" applyNumberFormat="1" applyFont="1" applyFill="1"/>
    <xf numFmtId="0" fontId="1" fillId="5" borderId="0" xfId="0" applyFont="1" applyFill="1"/>
    <xf numFmtId="0" fontId="1" fillId="5" borderId="0" xfId="0" applyFont="1" applyFill="1" applyAlignment="1">
      <alignment horizontal="left"/>
    </xf>
    <xf numFmtId="164" fontId="1" fillId="6" borderId="1" xfId="0" applyNumberFormat="1" applyFont="1" applyFill="1" applyBorder="1"/>
    <xf numFmtId="4" fontId="2" fillId="4" borderId="3" xfId="0" applyNumberFormat="1" applyFont="1" applyFill="1" applyBorder="1"/>
    <xf numFmtId="4" fontId="5" fillId="4" borderId="3" xfId="0" applyNumberFormat="1" applyFont="1" applyFill="1" applyBorder="1" applyAlignment="1">
      <alignment horizontal="left"/>
    </xf>
    <xf numFmtId="3" fontId="0" fillId="0" borderId="0" xfId="0" applyNumberFormat="1"/>
    <xf numFmtId="1" fontId="2" fillId="7" borderId="0" xfId="0" applyNumberFormat="1" applyFont="1" applyFill="1"/>
    <xf numFmtId="164" fontId="8" fillId="4" borderId="0" xfId="0" applyNumberFormat="1" applyFont="1" applyFill="1"/>
    <xf numFmtId="164" fontId="0" fillId="4" borderId="0" xfId="0" applyNumberFormat="1" applyFill="1"/>
    <xf numFmtId="164" fontId="10" fillId="2" borderId="1" xfId="0" applyNumberFormat="1" applyFont="1" applyFill="1" applyBorder="1"/>
    <xf numFmtId="0" fontId="7" fillId="0" borderId="0" xfId="0" applyFont="1"/>
    <xf numFmtId="164" fontId="10" fillId="2" borderId="0" xfId="0" applyNumberFormat="1" applyFont="1" applyFill="1"/>
    <xf numFmtId="0" fontId="10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164" fontId="1" fillId="2" borderId="3" xfId="0" applyNumberFormat="1" applyFont="1" applyFill="1" applyBorder="1"/>
    <xf numFmtId="0" fontId="3" fillId="0" borderId="0" xfId="0" applyFont="1" applyBorder="1"/>
    <xf numFmtId="4" fontId="3" fillId="0" borderId="0" xfId="0" applyNumberFormat="1" applyFont="1" applyBorder="1"/>
    <xf numFmtId="9" fontId="0" fillId="0" borderId="0" xfId="2" applyFont="1"/>
    <xf numFmtId="0" fontId="12" fillId="0" borderId="0" xfId="3"/>
    <xf numFmtId="0" fontId="7" fillId="0" borderId="0" xfId="0" applyFont="1" applyAlignment="1">
      <alignment horizontal="left" indent="1"/>
    </xf>
    <xf numFmtId="0" fontId="13" fillId="0" borderId="0" xfId="0" applyFont="1"/>
    <xf numFmtId="0" fontId="13" fillId="0" borderId="0" xfId="0" applyFont="1" applyBorder="1"/>
    <xf numFmtId="0" fontId="13" fillId="0" borderId="2" xfId="0" applyFont="1" applyBorder="1"/>
    <xf numFmtId="0" fontId="14" fillId="0" borderId="0" xfId="0" applyFont="1"/>
    <xf numFmtId="0" fontId="15" fillId="0" borderId="0" xfId="0" applyFont="1" applyBorder="1"/>
    <xf numFmtId="0" fontId="15" fillId="0" borderId="2" xfId="0" applyFont="1" applyBorder="1"/>
    <xf numFmtId="0" fontId="15" fillId="0" borderId="0" xfId="0" applyFont="1"/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right"/>
    </xf>
    <xf numFmtId="0" fontId="16" fillId="3" borderId="2" xfId="0" applyFont="1" applyFill="1" applyBorder="1"/>
    <xf numFmtId="0" fontId="16" fillId="0" borderId="1" xfId="0" applyFont="1" applyBorder="1" applyAlignment="1">
      <alignment horizontal="left"/>
    </xf>
    <xf numFmtId="4" fontId="13" fillId="0" borderId="0" xfId="0" applyNumberFormat="1" applyFont="1"/>
    <xf numFmtId="164" fontId="13" fillId="2" borderId="0" xfId="0" applyNumberFormat="1" applyFont="1" applyFill="1"/>
    <xf numFmtId="0" fontId="13" fillId="0" borderId="0" xfId="0" applyFont="1" applyFill="1"/>
    <xf numFmtId="0" fontId="16" fillId="4" borderId="1" xfId="0" applyFont="1" applyFill="1" applyBorder="1" applyAlignment="1">
      <alignment horizontal="left"/>
    </xf>
    <xf numFmtId="164" fontId="17" fillId="2" borderId="0" xfId="0" applyNumberFormat="1" applyFont="1" applyFill="1"/>
    <xf numFmtId="164" fontId="16" fillId="0" borderId="0" xfId="0" applyNumberFormat="1" applyFont="1"/>
    <xf numFmtId="0" fontId="13" fillId="0" borderId="0" xfId="0" applyFont="1" applyAlignment="1">
      <alignment horizontal="left" indent="1"/>
    </xf>
    <xf numFmtId="164" fontId="16" fillId="2" borderId="1" xfId="0" applyNumberFormat="1" applyFont="1" applyFill="1" applyBorder="1"/>
    <xf numFmtId="164" fontId="13" fillId="0" borderId="0" xfId="0" applyNumberFormat="1" applyFont="1"/>
    <xf numFmtId="0" fontId="18" fillId="0" borderId="0" xfId="0" applyFont="1"/>
    <xf numFmtId="164" fontId="18" fillId="0" borderId="0" xfId="0" applyNumberFormat="1" applyFont="1"/>
    <xf numFmtId="0" fontId="17" fillId="0" borderId="0" xfId="0" applyFont="1"/>
    <xf numFmtId="0" fontId="13" fillId="0" borderId="0" xfId="0" applyFont="1" applyBorder="1" applyAlignment="1">
      <alignment horizontal="left" indent="1"/>
    </xf>
    <xf numFmtId="164" fontId="13" fillId="2" borderId="0" xfId="0" applyNumberFormat="1" applyFont="1" applyFill="1" applyBorder="1"/>
    <xf numFmtId="0" fontId="17" fillId="4" borderId="0" xfId="0" applyFont="1" applyFill="1" applyAlignment="1">
      <alignment horizontal="left" indent="1"/>
    </xf>
    <xf numFmtId="0" fontId="16" fillId="3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/>
    <xf numFmtId="3" fontId="19" fillId="0" borderId="0" xfId="0" applyNumberFormat="1" applyFont="1"/>
    <xf numFmtId="0" fontId="20" fillId="0" borderId="0" xfId="0" applyFont="1"/>
    <xf numFmtId="3" fontId="20" fillId="0" borderId="0" xfId="0" applyNumberFormat="1" applyFont="1"/>
    <xf numFmtId="3" fontId="19" fillId="0" borderId="0" xfId="0" applyNumberFormat="1" applyFont="1" applyAlignment="1">
      <alignment horizontal="left" wrapText="1"/>
    </xf>
    <xf numFmtId="3" fontId="7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7" fillId="0" borderId="0" xfId="0" applyNumberFormat="1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wrapText="1"/>
    </xf>
  </cellXfs>
  <cellStyles count="4">
    <cellStyle name="Hüperlink" xfId="1" builtinId="8"/>
    <cellStyle name="Normaallaad" xfId="0" builtinId="0"/>
    <cellStyle name="Normaallaad 2" xfId="3" xr:uid="{E27DD7B0-7DB9-4A82-9989-A7F389D72786}"/>
    <cellStyle name="Protsent" xfId="2" builtinId="5"/>
  </cellStyles>
  <dxfs count="0"/>
  <tableStyles count="0" defaultTableStyle="TableStyleMedium2" defaultPivotStyle="PivotStyleLight16"/>
  <colors>
    <mruColors>
      <color rgb="FFC7EDF5"/>
      <color rgb="FFE3BA6B"/>
      <color rgb="FF032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Väliskaubandus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Kokku!$C$3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Kokku!$B$4:$B$37</c:f>
              <c:strCache>
                <c:ptCount val="34"/>
                <c:pt idx="0">
                  <c:v>Puidust ehitusdetailid</c:v>
                </c:pt>
                <c:pt idx="1">
                  <c:v>Puidust kokkupandavad ehitised 9406 10 00</c:v>
                </c:pt>
                <c:pt idx="2">
                  <c:v>Saematerjal 4407</c:v>
                </c:pt>
                <c:pt idx="3">
                  <c:v>Puitmööbel ja selle osad 9403...?</c:v>
                </c:pt>
                <c:pt idx="4">
                  <c:v>Graanul 4401 31 00</c:v>
                </c:pt>
                <c:pt idx="5">
                  <c:v>Puit pidevprofiiliga 4409</c:v>
                </c:pt>
                <c:pt idx="6">
                  <c:v>Vineer 4412</c:v>
                </c:pt>
                <c:pt idx="7">
                  <c:v>Ümarpuit 4403</c:v>
                </c:pt>
                <c:pt idx="8">
                  <c:v>Kemi-termo-mehaaniline puitmass</c:v>
                </c:pt>
                <c:pt idx="9">
                  <c:v>Jagamata 44 - 44</c:v>
                </c:pt>
                <c:pt idx="10">
                  <c:v>Pleegitamata paber</c:v>
                </c:pt>
                <c:pt idx="11">
                  <c:v>Spoon 4408</c:v>
                </c:pt>
                <c:pt idx="12">
                  <c:v>Puitpakendid 4415</c:v>
                </c:pt>
                <c:pt idx="13">
                  <c:v>Muu44 - 4421</c:v>
                </c:pt>
                <c:pt idx="14">
                  <c:v>Puitlaastud ja pilpad 4401 2100 + 4401 22 00</c:v>
                </c:pt>
                <c:pt idx="15">
                  <c:v>Puitlaastplaadid 4410</c:v>
                </c:pt>
                <c:pt idx="16">
                  <c:v>Puitkiudplaadid 4411</c:v>
                </c:pt>
                <c:pt idx="17">
                  <c:v>Tselluloos</c:v>
                </c:pt>
                <c:pt idx="18">
                  <c:v>Küttepuit</c:v>
                </c:pt>
                <c:pt idx="19">
                  <c:v>Paberi- või papijäätmetest mass ja paberi- või papijäätmed</c:v>
                </c:pt>
                <c:pt idx="20">
                  <c:v>Muu paber ja papp</c:v>
                </c:pt>
                <c:pt idx="21">
                  <c:v>Vitsapuit, lõhestatud teibad, vaiad jne 4404</c:v>
                </c:pt>
                <c:pt idx="22">
                  <c:v>Presspuit 4413 00 00</c:v>
                </c:pt>
                <c:pt idx="23">
                  <c:v>Puitraamid maalidele, fotodele, peeglitele jms 4414 00</c:v>
                </c:pt>
                <c:pt idx="24">
                  <c:v>Puidujäätmed 44014090</c:v>
                </c:pt>
                <c:pt idx="25">
                  <c:v>Puitlaekad, kastikesed, puidust dekoratiivesemed 4420</c:v>
                </c:pt>
                <c:pt idx="26">
                  <c:v>Puidust püttsepatooted ja nende puitosad 4416 00 00</c:v>
                </c:pt>
                <c:pt idx="27">
                  <c:v>Brikett 44013900</c:v>
                </c:pt>
                <c:pt idx="28">
                  <c:v>Puidust tööriistad 4417 00 00</c:v>
                </c:pt>
                <c:pt idx="29">
                  <c:v>Puidust lauanõud ja köögitarbed 4419</c:v>
                </c:pt>
                <c:pt idx="30">
                  <c:v>Puusüsi 4402</c:v>
                </c:pt>
                <c:pt idx="31">
                  <c:v>Puitvill, puidujahu 4405 00 00</c:v>
                </c:pt>
                <c:pt idx="32">
                  <c:v>Raudteede ja trammiteede puitliiprid 4406</c:v>
                </c:pt>
                <c:pt idx="33">
                  <c:v>Saepuru 4401 40</c:v>
                </c:pt>
              </c:strCache>
            </c:strRef>
          </c:cat>
          <c:val>
            <c:numRef>
              <c:f>Kokku!$C$4:$C$37</c:f>
              <c:numCache>
                <c:formatCode>#\ ##0.0</c:formatCode>
                <c:ptCount val="34"/>
                <c:pt idx="0">
                  <c:v>167017268.72</c:v>
                </c:pt>
                <c:pt idx="1">
                  <c:v>176673174.55399999</c:v>
                </c:pt>
                <c:pt idx="2">
                  <c:v>156232092.59999993</c:v>
                </c:pt>
                <c:pt idx="3">
                  <c:v>121250466.995</c:v>
                </c:pt>
                <c:pt idx="4">
                  <c:v>100181616.66499999</c:v>
                </c:pt>
                <c:pt idx="5">
                  <c:v>107550162.90200002</c:v>
                </c:pt>
                <c:pt idx="6">
                  <c:v>63073008.425999984</c:v>
                </c:pt>
                <c:pt idx="7">
                  <c:v>39852532.022000007</c:v>
                </c:pt>
                <c:pt idx="8">
                  <c:v>34839450.897</c:v>
                </c:pt>
                <c:pt idx="9">
                  <c:v>16295485.390000001</c:v>
                </c:pt>
                <c:pt idx="10">
                  <c:v>19575733.466000006</c:v>
                </c:pt>
                <c:pt idx="11">
                  <c:v>24494417.019000001</c:v>
                </c:pt>
                <c:pt idx="12">
                  <c:v>17432972.993000001</c:v>
                </c:pt>
                <c:pt idx="13">
                  <c:v>24696659.015999999</c:v>
                </c:pt>
                <c:pt idx="14">
                  <c:v>13754672.472999999</c:v>
                </c:pt>
                <c:pt idx="15">
                  <c:v>11278356.129000001</c:v>
                </c:pt>
                <c:pt idx="16">
                  <c:v>9738564.9960000012</c:v>
                </c:pt>
                <c:pt idx="17">
                  <c:v>8807682.773</c:v>
                </c:pt>
                <c:pt idx="18">
                  <c:v>8442015.1030000001</c:v>
                </c:pt>
                <c:pt idx="19">
                  <c:v>5647332.0329999998</c:v>
                </c:pt>
                <c:pt idx="20">
                  <c:v>5930987.1950000003</c:v>
                </c:pt>
                <c:pt idx="21">
                  <c:v>4312414.6679999996</c:v>
                </c:pt>
                <c:pt idx="22">
                  <c:v>5685915.4239999996</c:v>
                </c:pt>
                <c:pt idx="23">
                  <c:v>2854235.5889999997</c:v>
                </c:pt>
                <c:pt idx="24">
                  <c:v>120431.399</c:v>
                </c:pt>
                <c:pt idx="25">
                  <c:v>46110.706999999995</c:v>
                </c:pt>
                <c:pt idx="26">
                  <c:v>1761675.514</c:v>
                </c:pt>
                <c:pt idx="27">
                  <c:v>460812.63500000007</c:v>
                </c:pt>
                <c:pt idx="28">
                  <c:v>381150.44</c:v>
                </c:pt>
                <c:pt idx="29">
                  <c:v>365168.98100000003</c:v>
                </c:pt>
                <c:pt idx="30">
                  <c:v>212594.829</c:v>
                </c:pt>
                <c:pt idx="31">
                  <c:v>51123.074999999997</c:v>
                </c:pt>
                <c:pt idx="33">
                  <c:v>4557.1729999999998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9-3B44-B0A1-1FAC4DA7E211}"/>
            </c:ext>
          </c:extLst>
        </c:ser>
        <c:ser>
          <c:idx val="1"/>
          <c:order val="1"/>
          <c:tx>
            <c:strRef>
              <c:f>Kokku!$D$3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Kokku!$B$4:$B$37</c:f>
              <c:strCache>
                <c:ptCount val="34"/>
                <c:pt idx="0">
                  <c:v>Puidust ehitusdetailid</c:v>
                </c:pt>
                <c:pt idx="1">
                  <c:v>Puidust kokkupandavad ehitised 9406 10 00</c:v>
                </c:pt>
                <c:pt idx="2">
                  <c:v>Saematerjal 4407</c:v>
                </c:pt>
                <c:pt idx="3">
                  <c:v>Puitmööbel ja selle osad 9403...?</c:v>
                </c:pt>
                <c:pt idx="4">
                  <c:v>Graanul 4401 31 00</c:v>
                </c:pt>
                <c:pt idx="5">
                  <c:v>Puit pidevprofiiliga 4409</c:v>
                </c:pt>
                <c:pt idx="6">
                  <c:v>Vineer 4412</c:v>
                </c:pt>
                <c:pt idx="7">
                  <c:v>Ümarpuit 4403</c:v>
                </c:pt>
                <c:pt idx="8">
                  <c:v>Kemi-termo-mehaaniline puitmass</c:v>
                </c:pt>
                <c:pt idx="9">
                  <c:v>Jagamata 44 - 44</c:v>
                </c:pt>
                <c:pt idx="10">
                  <c:v>Pleegitamata paber</c:v>
                </c:pt>
                <c:pt idx="11">
                  <c:v>Spoon 4408</c:v>
                </c:pt>
                <c:pt idx="12">
                  <c:v>Puitpakendid 4415</c:v>
                </c:pt>
                <c:pt idx="13">
                  <c:v>Muu44 - 4421</c:v>
                </c:pt>
                <c:pt idx="14">
                  <c:v>Puitlaastud ja pilpad 4401 2100 + 4401 22 00</c:v>
                </c:pt>
                <c:pt idx="15">
                  <c:v>Puitlaastplaadid 4410</c:v>
                </c:pt>
                <c:pt idx="16">
                  <c:v>Puitkiudplaadid 4411</c:v>
                </c:pt>
                <c:pt idx="17">
                  <c:v>Tselluloos</c:v>
                </c:pt>
                <c:pt idx="18">
                  <c:v>Küttepuit</c:v>
                </c:pt>
                <c:pt idx="19">
                  <c:v>Paberi- või papijäätmetest mass ja paberi- või papijäätmed</c:v>
                </c:pt>
                <c:pt idx="20">
                  <c:v>Muu paber ja papp</c:v>
                </c:pt>
                <c:pt idx="21">
                  <c:v>Vitsapuit, lõhestatud teibad, vaiad jne 4404</c:v>
                </c:pt>
                <c:pt idx="22">
                  <c:v>Presspuit 4413 00 00</c:v>
                </c:pt>
                <c:pt idx="23">
                  <c:v>Puitraamid maalidele, fotodele, peeglitele jms 4414 00</c:v>
                </c:pt>
                <c:pt idx="24">
                  <c:v>Puidujäätmed 44014090</c:v>
                </c:pt>
                <c:pt idx="25">
                  <c:v>Puitlaekad, kastikesed, puidust dekoratiivesemed 4420</c:v>
                </c:pt>
                <c:pt idx="26">
                  <c:v>Puidust püttsepatooted ja nende puitosad 4416 00 00</c:v>
                </c:pt>
                <c:pt idx="27">
                  <c:v>Brikett 44013900</c:v>
                </c:pt>
                <c:pt idx="28">
                  <c:v>Puidust tööriistad 4417 00 00</c:v>
                </c:pt>
                <c:pt idx="29">
                  <c:v>Puidust lauanõud ja köögitarbed 4419</c:v>
                </c:pt>
                <c:pt idx="30">
                  <c:v>Puusüsi 4402</c:v>
                </c:pt>
                <c:pt idx="31">
                  <c:v>Puitvill, puidujahu 4405 00 00</c:v>
                </c:pt>
                <c:pt idx="32">
                  <c:v>Raudteede ja trammiteede puitliiprid 4406</c:v>
                </c:pt>
                <c:pt idx="33">
                  <c:v>Saepuru 4401 40</c:v>
                </c:pt>
              </c:strCache>
            </c:strRef>
          </c:cat>
          <c:val>
            <c:numRef>
              <c:f>Kokku!$D$4:$D$37</c:f>
              <c:numCache>
                <c:formatCode>#\ ##0.0</c:formatCode>
                <c:ptCount val="34"/>
                <c:pt idx="0">
                  <c:v>231042703.37900001</c:v>
                </c:pt>
                <c:pt idx="1">
                  <c:v>249245883.60499999</c:v>
                </c:pt>
                <c:pt idx="2">
                  <c:v>207918694.13999999</c:v>
                </c:pt>
                <c:pt idx="3">
                  <c:v>101885818.45300007</c:v>
                </c:pt>
                <c:pt idx="4">
                  <c:v>101205176.67399999</c:v>
                </c:pt>
                <c:pt idx="5">
                  <c:v>164652322.00800002</c:v>
                </c:pt>
                <c:pt idx="6">
                  <c:v>92383623.263999999</c:v>
                </c:pt>
                <c:pt idx="7">
                  <c:v>48883165.542999998</c:v>
                </c:pt>
                <c:pt idx="8">
                  <c:v>44502952.147</c:v>
                </c:pt>
                <c:pt idx="9">
                  <c:v>25209618.310000002</c:v>
                </c:pt>
                <c:pt idx="10">
                  <c:v>34392165.580000006</c:v>
                </c:pt>
                <c:pt idx="11">
                  <c:v>31149739.896000002</c:v>
                </c:pt>
                <c:pt idx="12">
                  <c:v>27934321.651999995</c:v>
                </c:pt>
                <c:pt idx="13">
                  <c:v>32777915.262999989</c:v>
                </c:pt>
                <c:pt idx="14">
                  <c:v>13499660.079999998</c:v>
                </c:pt>
                <c:pt idx="15">
                  <c:v>11279123.959999999</c:v>
                </c:pt>
                <c:pt idx="16">
                  <c:v>11860740.987</c:v>
                </c:pt>
                <c:pt idx="17">
                  <c:v>8666653.3729999997</c:v>
                </c:pt>
                <c:pt idx="18">
                  <c:v>10006094.864</c:v>
                </c:pt>
                <c:pt idx="19">
                  <c:v>8833860.1099999994</c:v>
                </c:pt>
                <c:pt idx="20">
                  <c:v>7000200.362999999</c:v>
                </c:pt>
                <c:pt idx="21">
                  <c:v>3918309.6919999998</c:v>
                </c:pt>
                <c:pt idx="22">
                  <c:v>7706938.6910000006</c:v>
                </c:pt>
                <c:pt idx="23">
                  <c:v>2513026.0580000002</c:v>
                </c:pt>
                <c:pt idx="24">
                  <c:v>816983.50699999998</c:v>
                </c:pt>
                <c:pt idx="25">
                  <c:v>16296.089000000002</c:v>
                </c:pt>
                <c:pt idx="26">
                  <c:v>1608969.3090000001</c:v>
                </c:pt>
                <c:pt idx="27">
                  <c:v>1859759.7749999999</c:v>
                </c:pt>
                <c:pt idx="28">
                  <c:v>523528.25300000003</c:v>
                </c:pt>
                <c:pt idx="29">
                  <c:v>193105.8839999999</c:v>
                </c:pt>
                <c:pt idx="30">
                  <c:v>249568.31700000001</c:v>
                </c:pt>
                <c:pt idx="31">
                  <c:v>58755.445000000007</c:v>
                </c:pt>
                <c:pt idx="33">
                  <c:v>47659.312000000005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9-3B44-B0A1-1FAC4DA7E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71402640"/>
        <c:axId val="971417760"/>
      </c:barChart>
      <c:catAx>
        <c:axId val="971402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971417760"/>
        <c:crosses val="autoZero"/>
        <c:auto val="1"/>
        <c:lblAlgn val="ctr"/>
        <c:lblOffset val="100"/>
        <c:noMultiLvlLbl val="0"/>
      </c:catAx>
      <c:valAx>
        <c:axId val="97141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97140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riigiti'!$B$306:$B$315</c:f>
              <c:strCache>
                <c:ptCount val="10"/>
                <c:pt idx="0">
                  <c:v>Soome</c:v>
                </c:pt>
                <c:pt idx="1">
                  <c:v>Rootsi</c:v>
                </c:pt>
                <c:pt idx="2">
                  <c:v>Madalmaad</c:v>
                </c:pt>
                <c:pt idx="3">
                  <c:v>Läti</c:v>
                </c:pt>
                <c:pt idx="4">
                  <c:v>Leedu</c:v>
                </c:pt>
                <c:pt idx="5">
                  <c:v>Norra</c:v>
                </c:pt>
                <c:pt idx="6">
                  <c:v>Taani</c:v>
                </c:pt>
                <c:pt idx="7">
                  <c:v>Mehhiko</c:v>
                </c:pt>
                <c:pt idx="8">
                  <c:v>Saksamaa</c:v>
                </c:pt>
                <c:pt idx="9">
                  <c:v>Poola</c:v>
                </c:pt>
              </c:strCache>
            </c:strRef>
          </c:cat>
          <c:val>
            <c:numRef>
              <c:f>'Eksport riigiti'!$C$306:$C$315</c:f>
              <c:numCache>
                <c:formatCode>#\ ##0.0</c:formatCode>
                <c:ptCount val="10"/>
                <c:pt idx="0">
                  <c:v>5048029.9269999992</c:v>
                </c:pt>
                <c:pt idx="1">
                  <c:v>2980515.5880000005</c:v>
                </c:pt>
                <c:pt idx="2">
                  <c:v>1775513.7249999996</c:v>
                </c:pt>
                <c:pt idx="3">
                  <c:v>1069171.47</c:v>
                </c:pt>
                <c:pt idx="4">
                  <c:v>636310.47</c:v>
                </c:pt>
                <c:pt idx="5">
                  <c:v>1078631.2799999998</c:v>
                </c:pt>
                <c:pt idx="6">
                  <c:v>857393.44</c:v>
                </c:pt>
                <c:pt idx="7">
                  <c:v>661803.99999999988</c:v>
                </c:pt>
                <c:pt idx="8">
                  <c:v>471332.97399999999</c:v>
                </c:pt>
                <c:pt idx="9">
                  <c:v>257330.96299999999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9-4241-B27C-6C0B8014B46B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riigiti'!$B$306:$B$315</c:f>
              <c:strCache>
                <c:ptCount val="10"/>
                <c:pt idx="0">
                  <c:v>Soome</c:v>
                </c:pt>
                <c:pt idx="1">
                  <c:v>Rootsi</c:v>
                </c:pt>
                <c:pt idx="2">
                  <c:v>Madalmaad</c:v>
                </c:pt>
                <c:pt idx="3">
                  <c:v>Läti</c:v>
                </c:pt>
                <c:pt idx="4">
                  <c:v>Leedu</c:v>
                </c:pt>
                <c:pt idx="5">
                  <c:v>Norra</c:v>
                </c:pt>
                <c:pt idx="6">
                  <c:v>Taani</c:v>
                </c:pt>
                <c:pt idx="7">
                  <c:v>Mehhiko</c:v>
                </c:pt>
                <c:pt idx="8">
                  <c:v>Saksamaa</c:v>
                </c:pt>
                <c:pt idx="9">
                  <c:v>Poola</c:v>
                </c:pt>
              </c:strCache>
            </c:strRef>
          </c:cat>
          <c:val>
            <c:numRef>
              <c:f>'Eksport riigiti'!$D$306:$D$315</c:f>
              <c:numCache>
                <c:formatCode>#\ ##0.0</c:formatCode>
                <c:ptCount val="10"/>
                <c:pt idx="0">
                  <c:v>8016322.0129999993</c:v>
                </c:pt>
                <c:pt idx="1">
                  <c:v>5602472.3330000006</c:v>
                </c:pt>
                <c:pt idx="2">
                  <c:v>3038946.1079999995</c:v>
                </c:pt>
                <c:pt idx="3">
                  <c:v>2312526.0999999978</c:v>
                </c:pt>
                <c:pt idx="4">
                  <c:v>1610392.1490000002</c:v>
                </c:pt>
                <c:pt idx="5">
                  <c:v>1387714.13</c:v>
                </c:pt>
                <c:pt idx="6">
                  <c:v>1373609.3370000001</c:v>
                </c:pt>
                <c:pt idx="7">
                  <c:v>1148684.52</c:v>
                </c:pt>
                <c:pt idx="8">
                  <c:v>567485.11</c:v>
                </c:pt>
                <c:pt idx="9">
                  <c:v>502269.00400000007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9-4241-B27C-6C0B8014B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73873560"/>
        <c:axId val="-2073870152"/>
      </c:barChart>
      <c:catAx>
        <c:axId val="-207387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73870152"/>
        <c:crosses val="autoZero"/>
        <c:auto val="1"/>
        <c:lblAlgn val="ctr"/>
        <c:lblOffset val="100"/>
        <c:noMultiLvlLbl val="0"/>
      </c:catAx>
      <c:valAx>
        <c:axId val="-207387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73873560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Karla Medium" panose="020B0004030503030003" pitchFamily="34" charset="-70"/>
                    <a:ea typeface="+mn-ea"/>
                    <a:cs typeface="+mn-cs"/>
                  </a:defRPr>
                </a:pPr>
                <a:endParaRPr lang="et-E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riigiti'!$B$358:$B$367</c:f>
              <c:strCache>
                <c:ptCount val="10"/>
                <c:pt idx="0">
                  <c:v>Soome</c:v>
                </c:pt>
                <c:pt idx="1">
                  <c:v>Rootsi</c:v>
                </c:pt>
                <c:pt idx="2">
                  <c:v>Leedu</c:v>
                </c:pt>
                <c:pt idx="3">
                  <c:v>Poola</c:v>
                </c:pt>
                <c:pt idx="4">
                  <c:v>Taani</c:v>
                </c:pt>
                <c:pt idx="5">
                  <c:v>Läti</c:v>
                </c:pt>
                <c:pt idx="6">
                  <c:v>Norra</c:v>
                </c:pt>
                <c:pt idx="7">
                  <c:v>Island</c:v>
                </c:pt>
                <c:pt idx="8">
                  <c:v>Valgevene</c:v>
                </c:pt>
                <c:pt idx="9">
                  <c:v>Costa Rica</c:v>
                </c:pt>
              </c:strCache>
            </c:strRef>
          </c:cat>
          <c:val>
            <c:numRef>
              <c:f>'Eksport riigiti'!$C$358:$C$367</c:f>
              <c:numCache>
                <c:formatCode>General</c:formatCode>
                <c:ptCount val="10"/>
                <c:pt idx="0" formatCode="#\ ##0.0">
                  <c:v>4840891.8410000009</c:v>
                </c:pt>
                <c:pt idx="1">
                  <c:v>3147789.4059999995</c:v>
                </c:pt>
                <c:pt idx="2">
                  <c:v>867924.06200000015</c:v>
                </c:pt>
                <c:pt idx="3" formatCode="#\ ##0.0">
                  <c:v>796322.41999999993</c:v>
                </c:pt>
                <c:pt idx="4" formatCode="#\ ##0.0">
                  <c:v>558929.53</c:v>
                </c:pt>
                <c:pt idx="5" formatCode="#\ ##0.0">
                  <c:v>253188.21000000002</c:v>
                </c:pt>
                <c:pt idx="6">
                  <c:v>314559.43</c:v>
                </c:pt>
                <c:pt idx="7" formatCode="#\ ##0.0">
                  <c:v>133036.5</c:v>
                </c:pt>
                <c:pt idx="8">
                  <c:v>28717.940000000002</c:v>
                </c:pt>
                <c:pt idx="9">
                  <c:v>35640.020000000004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9-468D-A83E-2E1FCF7A33D9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riigiti'!$B$358:$B$367</c:f>
              <c:strCache>
                <c:ptCount val="10"/>
                <c:pt idx="0">
                  <c:v>Soome</c:v>
                </c:pt>
                <c:pt idx="1">
                  <c:v>Rootsi</c:v>
                </c:pt>
                <c:pt idx="2">
                  <c:v>Leedu</c:v>
                </c:pt>
                <c:pt idx="3">
                  <c:v>Poola</c:v>
                </c:pt>
                <c:pt idx="4">
                  <c:v>Taani</c:v>
                </c:pt>
                <c:pt idx="5">
                  <c:v>Läti</c:v>
                </c:pt>
                <c:pt idx="6">
                  <c:v>Norra</c:v>
                </c:pt>
                <c:pt idx="7">
                  <c:v>Island</c:v>
                </c:pt>
                <c:pt idx="8">
                  <c:v>Valgevene</c:v>
                </c:pt>
                <c:pt idx="9">
                  <c:v>Costa Rica</c:v>
                </c:pt>
              </c:strCache>
            </c:strRef>
          </c:cat>
          <c:val>
            <c:numRef>
              <c:f>'Eksport riigiti'!$D$358:$D$367</c:f>
              <c:numCache>
                <c:formatCode>General</c:formatCode>
                <c:ptCount val="10"/>
                <c:pt idx="0" formatCode="#\ ##0.0">
                  <c:v>5155459.1399999997</c:v>
                </c:pt>
                <c:pt idx="1">
                  <c:v>2697988.0640000002</c:v>
                </c:pt>
                <c:pt idx="2">
                  <c:v>1748141.8390000002</c:v>
                </c:pt>
                <c:pt idx="3" formatCode="#\ ##0.0">
                  <c:v>550547.03700000001</c:v>
                </c:pt>
                <c:pt idx="4" formatCode="#\ ##0.0">
                  <c:v>366235.22499999998</c:v>
                </c:pt>
                <c:pt idx="5" formatCode="#\ ##0.0">
                  <c:v>254187.93200000003</c:v>
                </c:pt>
                <c:pt idx="6">
                  <c:v>152541.85999999999</c:v>
                </c:pt>
                <c:pt idx="7" formatCode="#\ ##0.0">
                  <c:v>128269.2</c:v>
                </c:pt>
                <c:pt idx="8">
                  <c:v>21232.62</c:v>
                </c:pt>
                <c:pt idx="9">
                  <c:v>19859.7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9-468D-A83E-2E1FCF7A3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93778664"/>
        <c:axId val="-2093002424"/>
      </c:barChart>
      <c:catAx>
        <c:axId val="-209377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93002424"/>
        <c:crosses val="autoZero"/>
        <c:auto val="1"/>
        <c:lblAlgn val="ctr"/>
        <c:lblOffset val="100"/>
        <c:noMultiLvlLbl val="0"/>
      </c:catAx>
      <c:valAx>
        <c:axId val="-209300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9377866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Karla Medium" panose="020B0004030503030003" pitchFamily="34" charset="-70"/>
                    <a:ea typeface="+mn-ea"/>
                    <a:cs typeface="+mn-cs"/>
                  </a:defRPr>
                </a:pPr>
                <a:endParaRPr lang="et-E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riigiti'!$B$283:$B$292</c:f>
              <c:strCache>
                <c:ptCount val="10"/>
                <c:pt idx="0">
                  <c:v>Poola</c:v>
                </c:pt>
                <c:pt idx="1">
                  <c:v>Rootsi</c:v>
                </c:pt>
                <c:pt idx="2">
                  <c:v>Ameerika Ühendriigid</c:v>
                </c:pt>
                <c:pt idx="3">
                  <c:v>Läti</c:v>
                </c:pt>
                <c:pt idx="4">
                  <c:v>Saksamaa</c:v>
                </c:pt>
                <c:pt idx="5">
                  <c:v>Leedu</c:v>
                </c:pt>
                <c:pt idx="6">
                  <c:v>Slovakkia</c:v>
                </c:pt>
                <c:pt idx="7">
                  <c:v>Soome</c:v>
                </c:pt>
                <c:pt idx="8">
                  <c:v>Ungari</c:v>
                </c:pt>
                <c:pt idx="9">
                  <c:v>Hiina</c:v>
                </c:pt>
              </c:strCache>
            </c:strRef>
          </c:cat>
          <c:val>
            <c:numRef>
              <c:f>'Eksport riigiti'!$C$283:$C$292</c:f>
              <c:numCache>
                <c:formatCode>#\ ##0.0</c:formatCode>
                <c:ptCount val="10"/>
                <c:pt idx="0">
                  <c:v>6795599.8470000001</c:v>
                </c:pt>
                <c:pt idx="1">
                  <c:v>1699764.531</c:v>
                </c:pt>
                <c:pt idx="2">
                  <c:v>2437646.13</c:v>
                </c:pt>
                <c:pt idx="3">
                  <c:v>1264656.723</c:v>
                </c:pt>
                <c:pt idx="4">
                  <c:v>1396005.3510000003</c:v>
                </c:pt>
                <c:pt idx="5">
                  <c:v>1491532.8150000002</c:v>
                </c:pt>
                <c:pt idx="6">
                  <c:v>862653.73300000001</c:v>
                </c:pt>
                <c:pt idx="7">
                  <c:v>964523.82799999998</c:v>
                </c:pt>
                <c:pt idx="8">
                  <c:v>568471.71100000001</c:v>
                </c:pt>
                <c:pt idx="9">
                  <c:v>1267092.18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0-4B5D-94A7-4BB3EDE13308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riigiti'!$B$283:$B$292</c:f>
              <c:strCache>
                <c:ptCount val="10"/>
                <c:pt idx="0">
                  <c:v>Poola</c:v>
                </c:pt>
                <c:pt idx="1">
                  <c:v>Rootsi</c:v>
                </c:pt>
                <c:pt idx="2">
                  <c:v>Ameerika Ühendriigid</c:v>
                </c:pt>
                <c:pt idx="3">
                  <c:v>Läti</c:v>
                </c:pt>
                <c:pt idx="4">
                  <c:v>Saksamaa</c:v>
                </c:pt>
                <c:pt idx="5">
                  <c:v>Leedu</c:v>
                </c:pt>
                <c:pt idx="6">
                  <c:v>Slovakkia</c:v>
                </c:pt>
                <c:pt idx="7">
                  <c:v>Soome</c:v>
                </c:pt>
                <c:pt idx="8">
                  <c:v>Ungari</c:v>
                </c:pt>
                <c:pt idx="9">
                  <c:v>Hiina</c:v>
                </c:pt>
              </c:strCache>
            </c:strRef>
          </c:cat>
          <c:val>
            <c:numRef>
              <c:f>'Eksport riigiti'!$D$283:$D$292</c:f>
              <c:numCache>
                <c:formatCode>#\ ##0.0</c:formatCode>
                <c:ptCount val="10"/>
                <c:pt idx="0">
                  <c:v>9482264.9360000007</c:v>
                </c:pt>
                <c:pt idx="1">
                  <c:v>2704895.25</c:v>
                </c:pt>
                <c:pt idx="2">
                  <c:v>2615211.42</c:v>
                </c:pt>
                <c:pt idx="3">
                  <c:v>2318423.5710000005</c:v>
                </c:pt>
                <c:pt idx="4">
                  <c:v>2099253.65</c:v>
                </c:pt>
                <c:pt idx="5">
                  <c:v>1848044.2579999999</c:v>
                </c:pt>
                <c:pt idx="6">
                  <c:v>1221124.1270000001</c:v>
                </c:pt>
                <c:pt idx="7">
                  <c:v>1143590.372</c:v>
                </c:pt>
                <c:pt idx="8">
                  <c:v>713837.11600000004</c:v>
                </c:pt>
                <c:pt idx="9">
                  <c:v>678218.62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0-4B5D-94A7-4BB3EDE1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93778664"/>
        <c:axId val="-2093002424"/>
      </c:barChart>
      <c:catAx>
        <c:axId val="-209377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93002424"/>
        <c:crosses val="autoZero"/>
        <c:auto val="1"/>
        <c:lblAlgn val="ctr"/>
        <c:lblOffset val="100"/>
        <c:noMultiLvlLbl val="0"/>
      </c:catAx>
      <c:valAx>
        <c:axId val="-209300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9377866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Karla Medium" panose="020B0004030503030003" pitchFamily="34" charset="-70"/>
                    <a:ea typeface="+mn-ea"/>
                    <a:cs typeface="+mn-cs"/>
                  </a:defRPr>
                </a:pPr>
                <a:endParaRPr lang="et-E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riigiti'!$B$116:$B$125</c:f>
              <c:strCache>
                <c:ptCount val="10"/>
                <c:pt idx="0">
                  <c:v>Soome</c:v>
                </c:pt>
                <c:pt idx="1">
                  <c:v>Rootsi</c:v>
                </c:pt>
                <c:pt idx="2">
                  <c:v>Norra</c:v>
                </c:pt>
                <c:pt idx="3">
                  <c:v>Suurbritannia</c:v>
                </c:pt>
                <c:pt idx="4">
                  <c:v>Saksamaa</c:v>
                </c:pt>
                <c:pt idx="5">
                  <c:v>Taani</c:v>
                </c:pt>
                <c:pt idx="6">
                  <c:v>Poola</c:v>
                </c:pt>
                <c:pt idx="7">
                  <c:v>Madalmaad</c:v>
                </c:pt>
                <c:pt idx="8">
                  <c:v>Ameerika Ühendriigid</c:v>
                </c:pt>
                <c:pt idx="9">
                  <c:v>Prantsusmaa</c:v>
                </c:pt>
              </c:strCache>
            </c:strRef>
          </c:cat>
          <c:val>
            <c:numRef>
              <c:f>'Eksport riigiti'!$C$116:$C$125</c:f>
              <c:numCache>
                <c:formatCode>#\ ##0.0</c:formatCode>
                <c:ptCount val="10"/>
                <c:pt idx="0">
                  <c:v>35218098.020999998</c:v>
                </c:pt>
                <c:pt idx="1">
                  <c:v>19584964.246999998</c:v>
                </c:pt>
                <c:pt idx="2">
                  <c:v>13116190.01</c:v>
                </c:pt>
                <c:pt idx="3">
                  <c:v>7724196.5900000008</c:v>
                </c:pt>
                <c:pt idx="4">
                  <c:v>10354352.707999999</c:v>
                </c:pt>
                <c:pt idx="5">
                  <c:v>8860055.6889999993</c:v>
                </c:pt>
                <c:pt idx="6">
                  <c:v>1755977.368</c:v>
                </c:pt>
                <c:pt idx="7">
                  <c:v>3202299.5390000003</c:v>
                </c:pt>
                <c:pt idx="8">
                  <c:v>3083159.8200000003</c:v>
                </c:pt>
                <c:pt idx="9">
                  <c:v>3022027.852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9-4507-97FC-9F06B8BCF583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riigiti'!$B$116:$B$125</c:f>
              <c:strCache>
                <c:ptCount val="10"/>
                <c:pt idx="0">
                  <c:v>Soome</c:v>
                </c:pt>
                <c:pt idx="1">
                  <c:v>Rootsi</c:v>
                </c:pt>
                <c:pt idx="2">
                  <c:v>Norra</c:v>
                </c:pt>
                <c:pt idx="3">
                  <c:v>Suurbritannia</c:v>
                </c:pt>
                <c:pt idx="4">
                  <c:v>Saksamaa</c:v>
                </c:pt>
                <c:pt idx="5">
                  <c:v>Taani</c:v>
                </c:pt>
                <c:pt idx="6">
                  <c:v>Poola</c:v>
                </c:pt>
                <c:pt idx="7">
                  <c:v>Madalmaad</c:v>
                </c:pt>
                <c:pt idx="8">
                  <c:v>Ameerika Ühendriigid</c:v>
                </c:pt>
                <c:pt idx="9">
                  <c:v>Prantsusmaa</c:v>
                </c:pt>
              </c:strCache>
            </c:strRef>
          </c:cat>
          <c:val>
            <c:numRef>
              <c:f>'Eksport riigiti'!$D$116:$D$125</c:f>
              <c:numCache>
                <c:formatCode>#\ ##0.0</c:formatCode>
                <c:ptCount val="10"/>
                <c:pt idx="0">
                  <c:v>30880544.222000003</c:v>
                </c:pt>
                <c:pt idx="1">
                  <c:v>14406210.927000001</c:v>
                </c:pt>
                <c:pt idx="2">
                  <c:v>11455071.510000002</c:v>
                </c:pt>
                <c:pt idx="3">
                  <c:v>6451702.0899999989</c:v>
                </c:pt>
                <c:pt idx="4">
                  <c:v>6159533.5069999993</c:v>
                </c:pt>
                <c:pt idx="5">
                  <c:v>4923077.7659999989</c:v>
                </c:pt>
                <c:pt idx="6">
                  <c:v>3917384.6289999997</c:v>
                </c:pt>
                <c:pt idx="7">
                  <c:v>3633169.0759999999</c:v>
                </c:pt>
                <c:pt idx="8">
                  <c:v>3545662.9099999997</c:v>
                </c:pt>
                <c:pt idx="9">
                  <c:v>2627674.4649999999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9-4507-97FC-9F06B8BCF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38835800"/>
        <c:axId val="-2138832392"/>
      </c:barChart>
      <c:catAx>
        <c:axId val="-213883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38832392"/>
        <c:crosses val="autoZero"/>
        <c:auto val="1"/>
        <c:lblAlgn val="ctr"/>
        <c:lblOffset val="100"/>
        <c:noMultiLvlLbl val="0"/>
      </c:catAx>
      <c:valAx>
        <c:axId val="-213883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38835800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t-EE">
                      <a:latin typeface="Karla Medium" panose="020B0004030503030003" pitchFamily="34" charset="-70"/>
                    </a:rPr>
                    <a:t>Miljonilised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riigiti'!$B$189:$B$198</c:f>
              <c:strCache>
                <c:ptCount val="10"/>
                <c:pt idx="0">
                  <c:v>Saksamaa</c:v>
                </c:pt>
                <c:pt idx="1">
                  <c:v>Prantsusmaa</c:v>
                </c:pt>
                <c:pt idx="2">
                  <c:v>Läti</c:v>
                </c:pt>
                <c:pt idx="3">
                  <c:v>Soome</c:v>
                </c:pt>
                <c:pt idx="4">
                  <c:v>Rootsi</c:v>
                </c:pt>
                <c:pt idx="5">
                  <c:v>Türgi</c:v>
                </c:pt>
                <c:pt idx="6">
                  <c:v>Itaalia</c:v>
                </c:pt>
                <c:pt idx="7">
                  <c:v>Hispaania</c:v>
                </c:pt>
                <c:pt idx="8">
                  <c:v>Madalmaad</c:v>
                </c:pt>
                <c:pt idx="9">
                  <c:v>Korea Vabariik</c:v>
                </c:pt>
              </c:strCache>
            </c:strRef>
          </c:cat>
          <c:val>
            <c:numRef>
              <c:f>'Eksport riigiti'!$C$189:$C$198</c:f>
              <c:numCache>
                <c:formatCode>#\ ##0.0</c:formatCode>
                <c:ptCount val="10"/>
                <c:pt idx="0">
                  <c:v>23278005.013</c:v>
                </c:pt>
                <c:pt idx="1">
                  <c:v>4680415.3849999998</c:v>
                </c:pt>
                <c:pt idx="2">
                  <c:v>4286609.4650000008</c:v>
                </c:pt>
                <c:pt idx="3">
                  <c:v>2801840.0589999999</c:v>
                </c:pt>
                <c:pt idx="4">
                  <c:v>2257274.5579999997</c:v>
                </c:pt>
                <c:pt idx="5">
                  <c:v>2213968.98</c:v>
                </c:pt>
                <c:pt idx="6">
                  <c:v>1391761.77</c:v>
                </c:pt>
                <c:pt idx="7">
                  <c:v>1756881.9219999998</c:v>
                </c:pt>
                <c:pt idx="8">
                  <c:v>2658983.4909999999</c:v>
                </c:pt>
                <c:pt idx="9">
                  <c:v>3302703.73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C-4915-AE3D-F701E2F204BB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riigiti'!$B$189:$B$198</c:f>
              <c:strCache>
                <c:ptCount val="10"/>
                <c:pt idx="0">
                  <c:v>Saksamaa</c:v>
                </c:pt>
                <c:pt idx="1">
                  <c:v>Prantsusmaa</c:v>
                </c:pt>
                <c:pt idx="2">
                  <c:v>Läti</c:v>
                </c:pt>
                <c:pt idx="3">
                  <c:v>Soome</c:v>
                </c:pt>
                <c:pt idx="4">
                  <c:v>Rootsi</c:v>
                </c:pt>
                <c:pt idx="5">
                  <c:v>Türgi</c:v>
                </c:pt>
                <c:pt idx="6">
                  <c:v>Itaalia</c:v>
                </c:pt>
                <c:pt idx="7">
                  <c:v>Hispaania</c:v>
                </c:pt>
                <c:pt idx="8">
                  <c:v>Madalmaad</c:v>
                </c:pt>
                <c:pt idx="9">
                  <c:v>Korea Vabariik</c:v>
                </c:pt>
              </c:strCache>
            </c:strRef>
          </c:cat>
          <c:val>
            <c:numRef>
              <c:f>'Eksport riigiti'!$D$189:$D$198</c:f>
              <c:numCache>
                <c:formatCode>#\ ##0.0</c:formatCode>
                <c:ptCount val="10"/>
                <c:pt idx="0">
                  <c:v>33426242.927000001</c:v>
                </c:pt>
                <c:pt idx="1">
                  <c:v>5531541.4050000003</c:v>
                </c:pt>
                <c:pt idx="2">
                  <c:v>4688699.4719999982</c:v>
                </c:pt>
                <c:pt idx="3">
                  <c:v>4489927.0659999996</c:v>
                </c:pt>
                <c:pt idx="4">
                  <c:v>3997317.986</c:v>
                </c:pt>
                <c:pt idx="5">
                  <c:v>3234345.92</c:v>
                </c:pt>
                <c:pt idx="6">
                  <c:v>3023888.4079999998</c:v>
                </c:pt>
                <c:pt idx="7">
                  <c:v>2932954.7289999998</c:v>
                </c:pt>
                <c:pt idx="8">
                  <c:v>2272723.7859999998</c:v>
                </c:pt>
                <c:pt idx="9">
                  <c:v>2198054.21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C-4915-AE3D-F701E2F20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9535832"/>
        <c:axId val="-2109347048"/>
      </c:barChart>
      <c:catAx>
        <c:axId val="-210953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09347048"/>
        <c:crosses val="autoZero"/>
        <c:auto val="1"/>
        <c:lblAlgn val="ctr"/>
        <c:lblOffset val="100"/>
        <c:noMultiLvlLbl val="0"/>
      </c:catAx>
      <c:valAx>
        <c:axId val="-210934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09535832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t-EE">
                      <a:latin typeface="Karla Medium" panose="020B0004030503030003" pitchFamily="34" charset="-70"/>
                    </a:rPr>
                    <a:t>Miljonilised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riigiti'!$B$338:$B$343</c:f>
              <c:strCache>
                <c:ptCount val="6"/>
                <c:pt idx="0">
                  <c:v>Soome</c:v>
                </c:pt>
                <c:pt idx="1">
                  <c:v>Taani</c:v>
                </c:pt>
                <c:pt idx="2">
                  <c:v>Rootsi</c:v>
                </c:pt>
                <c:pt idx="3">
                  <c:v>Jaapan</c:v>
                </c:pt>
                <c:pt idx="4">
                  <c:v>Suurbritannia</c:v>
                </c:pt>
                <c:pt idx="5">
                  <c:v>Saksamaa</c:v>
                </c:pt>
              </c:strCache>
            </c:strRef>
          </c:cat>
          <c:val>
            <c:numRef>
              <c:f>'Eksport riigiti'!$C$338:$C$343</c:f>
              <c:numCache>
                <c:formatCode>#\ ##0.0</c:formatCode>
                <c:ptCount val="6"/>
                <c:pt idx="0">
                  <c:v>9449186.0700000003</c:v>
                </c:pt>
                <c:pt idx="1">
                  <c:v>1994769.267</c:v>
                </c:pt>
                <c:pt idx="2">
                  <c:v>1362997</c:v>
                </c:pt>
                <c:pt idx="3">
                  <c:v>107813.71</c:v>
                </c:pt>
                <c:pt idx="4">
                  <c:v>40233.759999999995</c:v>
                </c:pt>
                <c:pt idx="5">
                  <c:v>283292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E-43A1-AE85-D28F7EFB2277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riigiti'!$B$338:$B$343</c:f>
              <c:strCache>
                <c:ptCount val="6"/>
                <c:pt idx="0">
                  <c:v>Soome</c:v>
                </c:pt>
                <c:pt idx="1">
                  <c:v>Taani</c:v>
                </c:pt>
                <c:pt idx="2">
                  <c:v>Rootsi</c:v>
                </c:pt>
                <c:pt idx="3">
                  <c:v>Jaapan</c:v>
                </c:pt>
                <c:pt idx="4">
                  <c:v>Suurbritannia</c:v>
                </c:pt>
                <c:pt idx="5">
                  <c:v>Saksamaa</c:v>
                </c:pt>
              </c:strCache>
            </c:strRef>
          </c:cat>
          <c:val>
            <c:numRef>
              <c:f>'Eksport riigiti'!$D$338:$D$343</c:f>
              <c:numCache>
                <c:formatCode>#\ ##0.0</c:formatCode>
                <c:ptCount val="6"/>
                <c:pt idx="0">
                  <c:v>7423489.188000001</c:v>
                </c:pt>
                <c:pt idx="1">
                  <c:v>2648039.9710000004</c:v>
                </c:pt>
                <c:pt idx="2">
                  <c:v>2150478.5449999999</c:v>
                </c:pt>
                <c:pt idx="3">
                  <c:v>151469.43</c:v>
                </c:pt>
                <c:pt idx="4">
                  <c:v>145464.98000000001</c:v>
                </c:pt>
                <c:pt idx="5">
                  <c:v>106613.99799999999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E-43A1-AE85-D28F7EFB2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72218248"/>
        <c:axId val="-2072558312"/>
      </c:barChart>
      <c:catAx>
        <c:axId val="-207221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72558312"/>
        <c:crosses val="autoZero"/>
        <c:auto val="1"/>
        <c:lblAlgn val="ctr"/>
        <c:lblOffset val="100"/>
        <c:noMultiLvlLbl val="0"/>
      </c:catAx>
      <c:valAx>
        <c:axId val="-207255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72218248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Karla Medium" panose="020B0004030503030003" pitchFamily="34" charset="-70"/>
                    <a:ea typeface="+mn-ea"/>
                    <a:cs typeface="+mn-cs"/>
                  </a:defRPr>
                </a:pPr>
                <a:endParaRPr lang="et-E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riigiti'!$B$703:$B$711</c:f>
              <c:strCache>
                <c:ptCount val="9"/>
                <c:pt idx="0">
                  <c:v>India</c:v>
                </c:pt>
                <c:pt idx="1">
                  <c:v>Itaalia</c:v>
                </c:pt>
                <c:pt idx="2">
                  <c:v>Madalmaad</c:v>
                </c:pt>
                <c:pt idx="3">
                  <c:v>Saksamaa</c:v>
                </c:pt>
                <c:pt idx="4">
                  <c:v>Ungari</c:v>
                </c:pt>
                <c:pt idx="5">
                  <c:v>Poola</c:v>
                </c:pt>
                <c:pt idx="6">
                  <c:v>Rootsi</c:v>
                </c:pt>
                <c:pt idx="7">
                  <c:v>Prantsusmaa</c:v>
                </c:pt>
                <c:pt idx="8">
                  <c:v>Araabia Ühendemiraadid</c:v>
                </c:pt>
              </c:strCache>
            </c:strRef>
          </c:cat>
          <c:val>
            <c:numRef>
              <c:f>'Eksport riigiti'!$C$703:$C$711</c:f>
              <c:numCache>
                <c:formatCode>General</c:formatCode>
                <c:ptCount val="9"/>
                <c:pt idx="0">
                  <c:v>12216466.85</c:v>
                </c:pt>
                <c:pt idx="1">
                  <c:v>7316675.7999999998</c:v>
                </c:pt>
                <c:pt idx="2">
                  <c:v>5277693.1500000004</c:v>
                </c:pt>
                <c:pt idx="3">
                  <c:v>1237725.54</c:v>
                </c:pt>
                <c:pt idx="4">
                  <c:v>2500870.267</c:v>
                </c:pt>
                <c:pt idx="5">
                  <c:v>425803.94</c:v>
                </c:pt>
                <c:pt idx="6">
                  <c:v>1591270.4600000002</c:v>
                </c:pt>
                <c:pt idx="7">
                  <c:v>2711992.95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7-422F-8235-AE5BF4A2D5ED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riigiti'!$B$703:$B$711</c:f>
              <c:strCache>
                <c:ptCount val="9"/>
                <c:pt idx="0">
                  <c:v>India</c:v>
                </c:pt>
                <c:pt idx="1">
                  <c:v>Itaalia</c:v>
                </c:pt>
                <c:pt idx="2">
                  <c:v>Madalmaad</c:v>
                </c:pt>
                <c:pt idx="3">
                  <c:v>Saksamaa</c:v>
                </c:pt>
                <c:pt idx="4">
                  <c:v>Ungari</c:v>
                </c:pt>
                <c:pt idx="5">
                  <c:v>Poola</c:v>
                </c:pt>
                <c:pt idx="6">
                  <c:v>Rootsi</c:v>
                </c:pt>
                <c:pt idx="7">
                  <c:v>Prantsusmaa</c:v>
                </c:pt>
                <c:pt idx="8">
                  <c:v>Araabia Ühendemiraadid</c:v>
                </c:pt>
              </c:strCache>
            </c:strRef>
          </c:cat>
          <c:val>
            <c:numRef>
              <c:f>'Eksport riigiti'!$D$703:$D$711</c:f>
              <c:numCache>
                <c:formatCode>General</c:formatCode>
                <c:ptCount val="9"/>
                <c:pt idx="0">
                  <c:v>12624143.939999999</c:v>
                </c:pt>
                <c:pt idx="1">
                  <c:v>7526797.5619999999</c:v>
                </c:pt>
                <c:pt idx="2">
                  <c:v>6787579.9119999995</c:v>
                </c:pt>
                <c:pt idx="3">
                  <c:v>5984678.5120000001</c:v>
                </c:pt>
                <c:pt idx="4">
                  <c:v>3477040.3699999996</c:v>
                </c:pt>
                <c:pt idx="5">
                  <c:v>2673055.5829999996</c:v>
                </c:pt>
                <c:pt idx="6">
                  <c:v>2379110.0580000002</c:v>
                </c:pt>
                <c:pt idx="7">
                  <c:v>1838320.2279999999</c:v>
                </c:pt>
                <c:pt idx="8">
                  <c:v>601705.76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57-422F-8235-AE5BF4A2D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93778664"/>
        <c:axId val="-209300242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'Eksport riigiti'!$B$703:$B$711</c15:sqref>
                        </c15:formulaRef>
                      </c:ext>
                    </c:extLst>
                    <c:strCache>
                      <c:ptCount val="9"/>
                      <c:pt idx="0">
                        <c:v>India</c:v>
                      </c:pt>
                      <c:pt idx="1">
                        <c:v>Itaalia</c:v>
                      </c:pt>
                      <c:pt idx="2">
                        <c:v>Madalmaad</c:v>
                      </c:pt>
                      <c:pt idx="3">
                        <c:v>Saksamaa</c:v>
                      </c:pt>
                      <c:pt idx="4">
                        <c:v>Ungari</c:v>
                      </c:pt>
                      <c:pt idx="5">
                        <c:v>Poola</c:v>
                      </c:pt>
                      <c:pt idx="6">
                        <c:v>Rootsi</c:v>
                      </c:pt>
                      <c:pt idx="7">
                        <c:v>Prantsusmaa</c:v>
                      </c:pt>
                      <c:pt idx="8">
                        <c:v>Araabia Ühendemiraadid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'[1]eksport riigiti'!$H$700:$H$730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130.35499999999999</c:v>
                      </c:pt>
                      <c:pt idx="1">
                        <c:v>0</c:v>
                      </c:pt>
                      <c:pt idx="2">
                        <c:v>130.35499999999999</c:v>
                      </c:pt>
                      <c:pt idx="3">
                        <c:v>0</c:v>
                      </c:pt>
                      <c:pt idx="4">
                        <c:v>0</c:v>
                      </c:pt>
                      <c:pt idx="7">
                        <c:v>157507.69414800001</c:v>
                      </c:pt>
                      <c:pt idx="8">
                        <c:v>32651.192074999995</c:v>
                      </c:pt>
                      <c:pt idx="9">
                        <c:v>27946.431260000001</c:v>
                      </c:pt>
                      <c:pt idx="10">
                        <c:v>23359.757159999997</c:v>
                      </c:pt>
                      <c:pt idx="11">
                        <c:v>15480.232889999999</c:v>
                      </c:pt>
                      <c:pt idx="12">
                        <c:v>11928.145900000001</c:v>
                      </c:pt>
                      <c:pt idx="13">
                        <c:v>8275.0239000000001</c:v>
                      </c:pt>
                      <c:pt idx="14">
                        <c:v>7612.4846299999999</c:v>
                      </c:pt>
                      <c:pt idx="15">
                        <c:v>27288.853339999998</c:v>
                      </c:pt>
                      <c:pt idx="16">
                        <c:v>0</c:v>
                      </c:pt>
                      <c:pt idx="17">
                        <c:v>470.45180900000003</c:v>
                      </c:pt>
                      <c:pt idx="18">
                        <c:v>0</c:v>
                      </c:pt>
                      <c:pt idx="19">
                        <c:v>100.15636000000001</c:v>
                      </c:pt>
                      <c:pt idx="20">
                        <c:v>84.924899999999994</c:v>
                      </c:pt>
                      <c:pt idx="21">
                        <c:v>0</c:v>
                      </c:pt>
                      <c:pt idx="22">
                        <c:v>107.7079</c:v>
                      </c:pt>
                      <c:pt idx="23">
                        <c:v>0</c:v>
                      </c:pt>
                      <c:pt idx="24">
                        <c:v>1.89E-2</c:v>
                      </c:pt>
                      <c:pt idx="25">
                        <c:v>192.54329999999999</c:v>
                      </c:pt>
                      <c:pt idx="26">
                        <c:v>982.27644999999995</c:v>
                      </c:pt>
                      <c:pt idx="27">
                        <c:v>8.5427999999999997</c:v>
                      </c:pt>
                      <c:pt idx="28">
                        <c:v>131.16617000000002</c:v>
                      </c:pt>
                      <c:pt idx="29">
                        <c:v>862.194704</c:v>
                      </c:pt>
                      <c:pt idx="3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572-4EDD-969D-1CD98F96783B}"/>
                  </c:ext>
                </c:extLst>
              </c15:ser>
            </c15:filteredBarSeries>
            <c15:filteredBarSeries>
              <c15:ser>
                <c:idx val="3"/>
                <c:order val="3"/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'Eksport riigiti'!$B$703:$B$711</c15:sqref>
                        </c15:formulaRef>
                      </c:ext>
                    </c:extLst>
                    <c:strCache>
                      <c:ptCount val="9"/>
                      <c:pt idx="0">
                        <c:v>India</c:v>
                      </c:pt>
                      <c:pt idx="1">
                        <c:v>Itaalia</c:v>
                      </c:pt>
                      <c:pt idx="2">
                        <c:v>Madalmaad</c:v>
                      </c:pt>
                      <c:pt idx="3">
                        <c:v>Saksamaa</c:v>
                      </c:pt>
                      <c:pt idx="4">
                        <c:v>Ungari</c:v>
                      </c:pt>
                      <c:pt idx="5">
                        <c:v>Poola</c:v>
                      </c:pt>
                      <c:pt idx="6">
                        <c:v>Rootsi</c:v>
                      </c:pt>
                      <c:pt idx="7">
                        <c:v>Prantsusmaa</c:v>
                      </c:pt>
                      <c:pt idx="8">
                        <c:v>Araabia Ühendemiraadid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'[1]eksport riigiti'!$I$700:$I$730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188.82425000000001</c:v>
                      </c:pt>
                      <c:pt idx="1">
                        <c:v>142.04425000000001</c:v>
                      </c:pt>
                      <c:pt idx="2">
                        <c:v>46.56</c:v>
                      </c:pt>
                      <c:pt idx="3">
                        <c:v>0.22</c:v>
                      </c:pt>
                      <c:pt idx="4">
                        <c:v>0</c:v>
                      </c:pt>
                      <c:pt idx="7">
                        <c:v>189841.47859600003</c:v>
                      </c:pt>
                      <c:pt idx="8">
                        <c:v>51703.970079999999</c:v>
                      </c:pt>
                      <c:pt idx="9">
                        <c:v>42170.880876000003</c:v>
                      </c:pt>
                      <c:pt idx="10">
                        <c:v>40689.709459999998</c:v>
                      </c:pt>
                      <c:pt idx="11">
                        <c:v>17264.360199999999</c:v>
                      </c:pt>
                      <c:pt idx="12">
                        <c:v>10449.650180000001</c:v>
                      </c:pt>
                      <c:pt idx="13">
                        <c:v>9953.9959999999992</c:v>
                      </c:pt>
                      <c:pt idx="14">
                        <c:v>5386.3382100000008</c:v>
                      </c:pt>
                      <c:pt idx="15">
                        <c:v>4902.8372399999998</c:v>
                      </c:pt>
                      <c:pt idx="16">
                        <c:v>2944.5306299999997</c:v>
                      </c:pt>
                      <c:pt idx="17">
                        <c:v>1702.7429700000002</c:v>
                      </c:pt>
                      <c:pt idx="18">
                        <c:v>1004.18118</c:v>
                      </c:pt>
                      <c:pt idx="19">
                        <c:v>954.47816999999998</c:v>
                      </c:pt>
                      <c:pt idx="20">
                        <c:v>234.065</c:v>
                      </c:pt>
                      <c:pt idx="21">
                        <c:v>210.09299999999999</c:v>
                      </c:pt>
                      <c:pt idx="22">
                        <c:v>115.776</c:v>
                      </c:pt>
                      <c:pt idx="23">
                        <c:v>101.06</c:v>
                      </c:pt>
                      <c:pt idx="24">
                        <c:v>24.6585</c:v>
                      </c:pt>
                      <c:pt idx="25">
                        <c:v>28.1509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572-4EDD-969D-1CD98F96783B}"/>
                  </c:ext>
                </c:extLst>
              </c15:ser>
            </c15:filteredBarSeries>
          </c:ext>
        </c:extLst>
      </c:barChart>
      <c:catAx>
        <c:axId val="-209377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93002424"/>
        <c:crosses val="autoZero"/>
        <c:auto val="1"/>
        <c:lblAlgn val="ctr"/>
        <c:lblOffset val="100"/>
        <c:noMultiLvlLbl val="0"/>
      </c:catAx>
      <c:valAx>
        <c:axId val="-209300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9377866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Karla Medium" panose="020B0004030503030003" pitchFamily="34" charset="-70"/>
                    <a:ea typeface="+mn-ea"/>
                    <a:cs typeface="+mn-cs"/>
                  </a:defRPr>
                </a:pPr>
                <a:endParaRPr lang="et-E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Ümarpuidu eksport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32E69"/>
              </a:solidFill>
              <a:ln w="19050">
                <a:solidFill>
                  <a:srgbClr val="032E6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C5-4C4E-B9F4-D8C4CAE0F7F2}"/>
              </c:ext>
            </c:extLst>
          </c:dPt>
          <c:dPt>
            <c:idx val="1"/>
            <c:bubble3D val="0"/>
            <c:spPr>
              <a:solidFill>
                <a:srgbClr val="E3BA6B"/>
              </a:solidFill>
              <a:ln w="19050">
                <a:solidFill>
                  <a:srgbClr val="E3BA6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C5-4C4E-B9F4-D8C4CAE0F7F2}"/>
              </c:ext>
            </c:extLst>
          </c:dPt>
          <c:dPt>
            <c:idx val="2"/>
            <c:bubble3D val="0"/>
            <c:spPr>
              <a:solidFill>
                <a:srgbClr val="C7EDF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C5-4C4E-B9F4-D8C4CAE0F7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'Ümarpuidu ekspordi jaotus'!$I$8:$I$10</c:f>
              <c:strCache>
                <c:ptCount val="3"/>
                <c:pt idx="0">
                  <c:v>paberipuu</c:v>
                </c:pt>
                <c:pt idx="1">
                  <c:v>saepallk</c:v>
                </c:pt>
                <c:pt idx="2">
                  <c:v>muu</c:v>
                </c:pt>
              </c:strCache>
            </c:strRef>
          </c:cat>
          <c:val>
            <c:numRef>
              <c:f>'Ümarpuidu ekspordi jaotus'!$J$8:$J$10</c:f>
              <c:numCache>
                <c:formatCode>#,##0</c:formatCode>
                <c:ptCount val="3"/>
                <c:pt idx="0">
                  <c:v>435189.89800000004</c:v>
                </c:pt>
                <c:pt idx="1">
                  <c:v>75342.675000000003</c:v>
                </c:pt>
                <c:pt idx="2">
                  <c:v>143354.861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9-F345-B97F-9C5E926E4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Ümarpuidu import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32E69"/>
              </a:solidFill>
              <a:ln w="19050">
                <a:solidFill>
                  <a:srgbClr val="032E6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DB-4BAB-904F-E505C4625B98}"/>
              </c:ext>
            </c:extLst>
          </c:dPt>
          <c:dPt>
            <c:idx val="1"/>
            <c:bubble3D val="0"/>
            <c:spPr>
              <a:solidFill>
                <a:srgbClr val="E3BA6B"/>
              </a:solidFill>
              <a:ln w="19050">
                <a:solidFill>
                  <a:srgbClr val="E3BA6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DB-4BAB-904F-E505C4625B98}"/>
              </c:ext>
            </c:extLst>
          </c:dPt>
          <c:dPt>
            <c:idx val="2"/>
            <c:bubble3D val="0"/>
            <c:spPr>
              <a:solidFill>
                <a:srgbClr val="C7EDF5"/>
              </a:solidFill>
              <a:ln w="19050">
                <a:solidFill>
                  <a:srgbClr val="C7EDF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DB-4BAB-904F-E505C4625B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'Ümarpuidu impordi jaotus'!$I$10:$I$12</c:f>
              <c:strCache>
                <c:ptCount val="3"/>
                <c:pt idx="0">
                  <c:v>saepalk</c:v>
                </c:pt>
                <c:pt idx="1">
                  <c:v>paberipuu</c:v>
                </c:pt>
                <c:pt idx="2">
                  <c:v>muu</c:v>
                </c:pt>
              </c:strCache>
            </c:strRef>
          </c:cat>
          <c:val>
            <c:numRef>
              <c:f>'Ümarpuidu impordi jaotus'!$J$10:$J$12</c:f>
              <c:numCache>
                <c:formatCode>#,##0</c:formatCode>
                <c:ptCount val="3"/>
                <c:pt idx="0">
                  <c:v>254315.20699999999</c:v>
                </c:pt>
                <c:pt idx="1">
                  <c:v>31773.487999999998</c:v>
                </c:pt>
                <c:pt idx="2">
                  <c:v>112676.605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2-5D43-B021-7AABDC3A7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43028007575"/>
          <c:y val="9.3480934809348104E-2"/>
          <c:w val="0.83456971992425"/>
          <c:h val="0.57785939119233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riigiti'!$B$6:$B$14</c:f>
              <c:strCache>
                <c:ptCount val="9"/>
                <c:pt idx="0">
                  <c:v>Rootsi</c:v>
                </c:pt>
                <c:pt idx="1">
                  <c:v>Norra</c:v>
                </c:pt>
                <c:pt idx="2">
                  <c:v>Taani</c:v>
                </c:pt>
                <c:pt idx="3">
                  <c:v>Soome</c:v>
                </c:pt>
                <c:pt idx="4">
                  <c:v>Jaapan</c:v>
                </c:pt>
                <c:pt idx="5">
                  <c:v>Ameerika Ühendriigid</c:v>
                </c:pt>
                <c:pt idx="6">
                  <c:v>Poola</c:v>
                </c:pt>
                <c:pt idx="7">
                  <c:v>Prantsusmaa</c:v>
                </c:pt>
                <c:pt idx="8">
                  <c:v>Ühendkuningriik</c:v>
                </c:pt>
              </c:strCache>
            </c:strRef>
          </c:cat>
          <c:val>
            <c:numRef>
              <c:f>'Eksport riigiti'!$C$6:$C$14</c:f>
              <c:numCache>
                <c:formatCode>#,##0.00</c:formatCode>
                <c:ptCount val="9"/>
                <c:pt idx="0">
                  <c:v>33024276.280000005</c:v>
                </c:pt>
                <c:pt idx="1">
                  <c:v>19096209.009999998</c:v>
                </c:pt>
                <c:pt idx="2">
                  <c:v>25908867.109999999</c:v>
                </c:pt>
                <c:pt idx="3" formatCode="General">
                  <c:v>18318268.888999999</c:v>
                </c:pt>
                <c:pt idx="4">
                  <c:v>9891340.3699999992</c:v>
                </c:pt>
                <c:pt idx="5" formatCode="General">
                  <c:v>16232276.83</c:v>
                </c:pt>
                <c:pt idx="6">
                  <c:v>6990820.9440000001</c:v>
                </c:pt>
                <c:pt idx="7">
                  <c:v>7505692.2460000003</c:v>
                </c:pt>
                <c:pt idx="8">
                  <c:v>5863904.1850000005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F-4717-B45E-45849CE47595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3BA6B"/>
              </a:solidFill>
              <a:ln>
                <a:solidFill>
                  <a:srgbClr val="E3BA6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28A-4089-A228-E377D37ED84A}"/>
              </c:ext>
            </c:extLst>
          </c:dPt>
          <c:cat>
            <c:strRef>
              <c:f>'Eksport riigiti'!$B$6:$B$14</c:f>
              <c:strCache>
                <c:ptCount val="9"/>
                <c:pt idx="0">
                  <c:v>Rootsi</c:v>
                </c:pt>
                <c:pt idx="1">
                  <c:v>Norra</c:v>
                </c:pt>
                <c:pt idx="2">
                  <c:v>Taani</c:v>
                </c:pt>
                <c:pt idx="3">
                  <c:v>Soome</c:v>
                </c:pt>
                <c:pt idx="4">
                  <c:v>Jaapan</c:v>
                </c:pt>
                <c:pt idx="5">
                  <c:v>Ameerika Ühendriigid</c:v>
                </c:pt>
                <c:pt idx="6">
                  <c:v>Poola</c:v>
                </c:pt>
                <c:pt idx="7">
                  <c:v>Prantsusmaa</c:v>
                </c:pt>
                <c:pt idx="8">
                  <c:v>Ühendkuningriik</c:v>
                </c:pt>
              </c:strCache>
            </c:strRef>
          </c:cat>
          <c:val>
            <c:numRef>
              <c:f>'Eksport riigiti'!$D$6:$D$14</c:f>
              <c:numCache>
                <c:formatCode>#,##0.00</c:formatCode>
                <c:ptCount val="9"/>
                <c:pt idx="0">
                  <c:v>43144149.743000001</c:v>
                </c:pt>
                <c:pt idx="1">
                  <c:v>27293214.310000002</c:v>
                </c:pt>
                <c:pt idx="2">
                  <c:v>26086148.880999997</c:v>
                </c:pt>
                <c:pt idx="3" formatCode="General">
                  <c:v>25644058.965999998</c:v>
                </c:pt>
                <c:pt idx="4">
                  <c:v>21576340.710000001</c:v>
                </c:pt>
                <c:pt idx="5" formatCode="General">
                  <c:v>20215530.330000002</c:v>
                </c:pt>
                <c:pt idx="6">
                  <c:v>12671116.014</c:v>
                </c:pt>
                <c:pt idx="7">
                  <c:v>10937031.301000001</c:v>
                </c:pt>
                <c:pt idx="8">
                  <c:v>9652532.9740000013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F-4717-B45E-45849CE47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6744744"/>
        <c:axId val="-2106741384"/>
      </c:barChart>
      <c:catAx>
        <c:axId val="-210674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06741384"/>
        <c:crosses val="autoZero"/>
        <c:auto val="1"/>
        <c:lblAlgn val="ctr"/>
        <c:lblOffset val="100"/>
        <c:noMultiLvlLbl val="0"/>
      </c:catAx>
      <c:valAx>
        <c:axId val="-210674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06744744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t-EE">
                      <a:latin typeface="Karla Medium" panose="020B0004030503030003" pitchFamily="34" charset="-70"/>
                    </a:rPr>
                    <a:t>Miljonilised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>
          <a:glow rad="12700">
            <a:srgbClr val="5B9BD5">
              <a:alpha val="40000"/>
            </a:srgbClr>
          </a:glow>
          <a:softEdge rad="0"/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riigiti'!$B$43:$B$51</c:f>
              <c:strCache>
                <c:ptCount val="9"/>
                <c:pt idx="0">
                  <c:v>Saksamaa</c:v>
                </c:pt>
                <c:pt idx="1">
                  <c:v>Rootsi</c:v>
                </c:pt>
                <c:pt idx="2">
                  <c:v>Norra</c:v>
                </c:pt>
                <c:pt idx="3">
                  <c:v>Ühendkuningriik</c:v>
                </c:pt>
                <c:pt idx="4">
                  <c:v>Soome</c:v>
                </c:pt>
                <c:pt idx="5">
                  <c:v>Prantsusmaa</c:v>
                </c:pt>
                <c:pt idx="6">
                  <c:v>Madalmaad</c:v>
                </c:pt>
                <c:pt idx="7">
                  <c:v>Taani</c:v>
                </c:pt>
                <c:pt idx="8">
                  <c:v>Austria</c:v>
                </c:pt>
              </c:strCache>
            </c:strRef>
          </c:cat>
          <c:val>
            <c:numRef>
              <c:f>'Eksport riigiti'!$C$43:$C$51</c:f>
              <c:numCache>
                <c:formatCode>#\ ##0.0</c:formatCode>
                <c:ptCount val="9"/>
                <c:pt idx="0">
                  <c:v>42198631.710000001</c:v>
                </c:pt>
                <c:pt idx="1">
                  <c:v>24077739.5</c:v>
                </c:pt>
                <c:pt idx="2">
                  <c:v>33050106.979999997</c:v>
                </c:pt>
                <c:pt idx="3">
                  <c:v>14819833.297999999</c:v>
                </c:pt>
                <c:pt idx="4">
                  <c:v>9922318.0409999993</c:v>
                </c:pt>
                <c:pt idx="5">
                  <c:v>11019595.365</c:v>
                </c:pt>
                <c:pt idx="6">
                  <c:v>16901917.626000002</c:v>
                </c:pt>
                <c:pt idx="7">
                  <c:v>3474746.2629999998</c:v>
                </c:pt>
                <c:pt idx="8">
                  <c:v>1838411.2250000001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6-4DD5-8C13-2A7F020E93DC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riigiti'!$B$43:$B$51</c:f>
              <c:strCache>
                <c:ptCount val="9"/>
                <c:pt idx="0">
                  <c:v>Saksamaa</c:v>
                </c:pt>
                <c:pt idx="1">
                  <c:v>Rootsi</c:v>
                </c:pt>
                <c:pt idx="2">
                  <c:v>Norra</c:v>
                </c:pt>
                <c:pt idx="3">
                  <c:v>Ühendkuningriik</c:v>
                </c:pt>
                <c:pt idx="4">
                  <c:v>Soome</c:v>
                </c:pt>
                <c:pt idx="5">
                  <c:v>Prantsusmaa</c:v>
                </c:pt>
                <c:pt idx="6">
                  <c:v>Madalmaad</c:v>
                </c:pt>
                <c:pt idx="7">
                  <c:v>Taani</c:v>
                </c:pt>
                <c:pt idx="8">
                  <c:v>Austria</c:v>
                </c:pt>
              </c:strCache>
            </c:strRef>
          </c:cat>
          <c:val>
            <c:numRef>
              <c:f>'Eksport riigiti'!$D$43:$D$51</c:f>
              <c:numCache>
                <c:formatCode>#\ ##0.0</c:formatCode>
                <c:ptCount val="9"/>
                <c:pt idx="0">
                  <c:v>65464745.644000001</c:v>
                </c:pt>
                <c:pt idx="1">
                  <c:v>60158610.947999999</c:v>
                </c:pt>
                <c:pt idx="2">
                  <c:v>34230027.93</c:v>
                </c:pt>
                <c:pt idx="3">
                  <c:v>20297334.669999998</c:v>
                </c:pt>
                <c:pt idx="4">
                  <c:v>13733813.021</c:v>
                </c:pt>
                <c:pt idx="5">
                  <c:v>11750566.361</c:v>
                </c:pt>
                <c:pt idx="6">
                  <c:v>6734461.3870000001</c:v>
                </c:pt>
                <c:pt idx="7">
                  <c:v>5259386.8209999995</c:v>
                </c:pt>
                <c:pt idx="8">
                  <c:v>3888910.4720000001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26-4DD5-8C13-2A7F020E9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38899448"/>
        <c:axId val="-2138917752"/>
      </c:barChart>
      <c:catAx>
        <c:axId val="-213889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38917752"/>
        <c:crosses val="autoZero"/>
        <c:auto val="1"/>
        <c:lblAlgn val="ctr"/>
        <c:lblOffset val="100"/>
        <c:noMultiLvlLbl val="0"/>
      </c:catAx>
      <c:valAx>
        <c:axId val="-213891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3889944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t-EE">
                      <a:latin typeface="Karla Medium" panose="020B0004030503030003" pitchFamily="34" charset="-70"/>
                    </a:rPr>
                    <a:t>Miljonilised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riigiti'!$B$96:$B$105</c:f>
              <c:strCache>
                <c:ptCount val="10"/>
                <c:pt idx="0">
                  <c:v>Austraalia</c:v>
                </c:pt>
                <c:pt idx="1">
                  <c:v>Läti</c:v>
                </c:pt>
                <c:pt idx="2">
                  <c:v>Jaapan</c:v>
                </c:pt>
                <c:pt idx="3">
                  <c:v>Prantsusmaa</c:v>
                </c:pt>
                <c:pt idx="4">
                  <c:v>Madalmaad</c:v>
                </c:pt>
                <c:pt idx="5">
                  <c:v>Suurbritannia</c:v>
                </c:pt>
                <c:pt idx="6">
                  <c:v>Saksamaa</c:v>
                </c:pt>
                <c:pt idx="7">
                  <c:v>Poola</c:v>
                </c:pt>
                <c:pt idx="8">
                  <c:v>Leedu</c:v>
                </c:pt>
                <c:pt idx="9">
                  <c:v>Rootsi</c:v>
                </c:pt>
              </c:strCache>
            </c:strRef>
          </c:cat>
          <c:val>
            <c:numRef>
              <c:f>'Eksport riigiti'!$C$96:$C$105</c:f>
              <c:numCache>
                <c:formatCode>#\ ##0.0</c:formatCode>
                <c:ptCount val="10"/>
                <c:pt idx="0">
                  <c:v>13235654.689999999</c:v>
                </c:pt>
                <c:pt idx="1">
                  <c:v>16936241.157000002</c:v>
                </c:pt>
                <c:pt idx="2">
                  <c:v>7260027.46</c:v>
                </c:pt>
                <c:pt idx="3">
                  <c:v>10015678.413000001</c:v>
                </c:pt>
                <c:pt idx="4">
                  <c:v>10230667.063999997</c:v>
                </c:pt>
                <c:pt idx="5">
                  <c:v>12692626.510000002</c:v>
                </c:pt>
                <c:pt idx="6">
                  <c:v>12512345.577999998</c:v>
                </c:pt>
                <c:pt idx="7">
                  <c:v>7056950.2619999982</c:v>
                </c:pt>
                <c:pt idx="8">
                  <c:v>4439696.5190000003</c:v>
                </c:pt>
                <c:pt idx="9">
                  <c:v>13378893.948999999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6-4D4B-BDFC-95EDBEE87DA0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riigiti'!$B$96:$B$105</c:f>
              <c:strCache>
                <c:ptCount val="10"/>
                <c:pt idx="0">
                  <c:v>Austraalia</c:v>
                </c:pt>
                <c:pt idx="1">
                  <c:v>Läti</c:v>
                </c:pt>
                <c:pt idx="2">
                  <c:v>Jaapan</c:v>
                </c:pt>
                <c:pt idx="3">
                  <c:v>Prantsusmaa</c:v>
                </c:pt>
                <c:pt idx="4">
                  <c:v>Madalmaad</c:v>
                </c:pt>
                <c:pt idx="5">
                  <c:v>Suurbritannia</c:v>
                </c:pt>
                <c:pt idx="6">
                  <c:v>Saksamaa</c:v>
                </c:pt>
                <c:pt idx="7">
                  <c:v>Poola</c:v>
                </c:pt>
                <c:pt idx="8">
                  <c:v>Leedu</c:v>
                </c:pt>
                <c:pt idx="9">
                  <c:v>Rootsi</c:v>
                </c:pt>
              </c:strCache>
            </c:strRef>
          </c:cat>
          <c:val>
            <c:numRef>
              <c:f>'Eksport riigiti'!$D$96:$D$105</c:f>
              <c:numCache>
                <c:formatCode>#\ ##0.0</c:formatCode>
                <c:ptCount val="10"/>
                <c:pt idx="0">
                  <c:v>28897854.52</c:v>
                </c:pt>
                <c:pt idx="1">
                  <c:v>27746739.697999999</c:v>
                </c:pt>
                <c:pt idx="2">
                  <c:v>18820839.73</c:v>
                </c:pt>
                <c:pt idx="3">
                  <c:v>15911392.196000002</c:v>
                </c:pt>
                <c:pt idx="4">
                  <c:v>14648210.443</c:v>
                </c:pt>
                <c:pt idx="5">
                  <c:v>12229957.450999999</c:v>
                </c:pt>
                <c:pt idx="6">
                  <c:v>11283901.194</c:v>
                </c:pt>
                <c:pt idx="7">
                  <c:v>8956069.6329999994</c:v>
                </c:pt>
                <c:pt idx="8">
                  <c:v>7315460.0199999986</c:v>
                </c:pt>
                <c:pt idx="9">
                  <c:v>6976595.2080000015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E6-4D4B-BDFC-95EDBEE87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38835800"/>
        <c:axId val="-2138832392"/>
      </c:barChart>
      <c:catAx>
        <c:axId val="-213883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38832392"/>
        <c:crosses val="autoZero"/>
        <c:auto val="1"/>
        <c:lblAlgn val="ctr"/>
        <c:lblOffset val="100"/>
        <c:noMultiLvlLbl val="0"/>
      </c:catAx>
      <c:valAx>
        <c:axId val="-213883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38835800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t-EE">
                      <a:latin typeface="Karla Medium" panose="020B0004030503030003" pitchFamily="34" charset="-70"/>
                    </a:rPr>
                    <a:t>Miljonilised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riigiti'!$B$169:$B$177</c:f>
              <c:strCache>
                <c:ptCount val="9"/>
                <c:pt idx="0">
                  <c:v>Rootsi</c:v>
                </c:pt>
                <c:pt idx="1">
                  <c:v>Norra</c:v>
                </c:pt>
                <c:pt idx="2">
                  <c:v>Ameerika Ühendriigid</c:v>
                </c:pt>
                <c:pt idx="3">
                  <c:v>Soome</c:v>
                </c:pt>
                <c:pt idx="4">
                  <c:v>Poola</c:v>
                </c:pt>
                <c:pt idx="5">
                  <c:v>Madalmaad</c:v>
                </c:pt>
                <c:pt idx="6">
                  <c:v>Leedu</c:v>
                </c:pt>
                <c:pt idx="7">
                  <c:v>Saksamaa</c:v>
                </c:pt>
                <c:pt idx="8">
                  <c:v>Läti</c:v>
                </c:pt>
              </c:strCache>
            </c:strRef>
          </c:cat>
          <c:val>
            <c:numRef>
              <c:f>'Eksport riigiti'!$C$169:$C$177</c:f>
              <c:numCache>
                <c:formatCode>#\ ##0.0</c:formatCode>
                <c:ptCount val="9"/>
                <c:pt idx="0">
                  <c:v>9552066.3190000001</c:v>
                </c:pt>
                <c:pt idx="1">
                  <c:v>21097672.940000001</c:v>
                </c:pt>
                <c:pt idx="2">
                  <c:v>5986630.6500000004</c:v>
                </c:pt>
                <c:pt idx="3">
                  <c:v>7481923.6590000009</c:v>
                </c:pt>
                <c:pt idx="4">
                  <c:v>6572202.6760000009</c:v>
                </c:pt>
                <c:pt idx="5">
                  <c:v>7209706.1610000003</c:v>
                </c:pt>
                <c:pt idx="6">
                  <c:v>4975410.3460000008</c:v>
                </c:pt>
                <c:pt idx="7">
                  <c:v>7641338.7609999999</c:v>
                </c:pt>
                <c:pt idx="8">
                  <c:v>5510114.517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D-488C-AFC3-860553D6B3FA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riigiti'!$B$169:$B$177</c:f>
              <c:strCache>
                <c:ptCount val="9"/>
                <c:pt idx="0">
                  <c:v>Rootsi</c:v>
                </c:pt>
                <c:pt idx="1">
                  <c:v>Norra</c:v>
                </c:pt>
                <c:pt idx="2">
                  <c:v>Ameerika Ühendriigid</c:v>
                </c:pt>
                <c:pt idx="3">
                  <c:v>Soome</c:v>
                </c:pt>
                <c:pt idx="4">
                  <c:v>Poola</c:v>
                </c:pt>
                <c:pt idx="5">
                  <c:v>Madalmaad</c:v>
                </c:pt>
                <c:pt idx="6">
                  <c:v>Leedu</c:v>
                </c:pt>
                <c:pt idx="7">
                  <c:v>Saksamaa</c:v>
                </c:pt>
                <c:pt idx="8">
                  <c:v>Läti</c:v>
                </c:pt>
              </c:strCache>
            </c:strRef>
          </c:cat>
          <c:val>
            <c:numRef>
              <c:f>'Eksport riigiti'!$D$169:$D$177</c:f>
              <c:numCache>
                <c:formatCode>#\ ##0.0</c:formatCode>
                <c:ptCount val="9"/>
                <c:pt idx="0">
                  <c:v>25772101.557000004</c:v>
                </c:pt>
                <c:pt idx="1">
                  <c:v>24751729.829999998</c:v>
                </c:pt>
                <c:pt idx="2">
                  <c:v>15128264.030000001</c:v>
                </c:pt>
                <c:pt idx="3">
                  <c:v>12706245.248</c:v>
                </c:pt>
                <c:pt idx="4">
                  <c:v>10842427.141000001</c:v>
                </c:pt>
                <c:pt idx="5">
                  <c:v>9616678.6179999989</c:v>
                </c:pt>
                <c:pt idx="6">
                  <c:v>9044887.4049999993</c:v>
                </c:pt>
                <c:pt idx="7">
                  <c:v>8704975.2799999993</c:v>
                </c:pt>
                <c:pt idx="8">
                  <c:v>7450547.3329999996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D-488C-AFC3-860553D6B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6935128"/>
        <c:axId val="-2106973064"/>
      </c:barChart>
      <c:catAx>
        <c:axId val="-210693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06973064"/>
        <c:crosses val="autoZero"/>
        <c:auto val="1"/>
        <c:lblAlgn val="ctr"/>
        <c:lblOffset val="100"/>
        <c:noMultiLvlLbl val="0"/>
      </c:catAx>
      <c:valAx>
        <c:axId val="-210697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0693512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t-EE">
                      <a:latin typeface="Karla Medium" panose="020B0004030503030003" pitchFamily="34" charset="-70"/>
                    </a:rPr>
                    <a:t>Miljonilised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riigiti'!$B$133:$B$138</c:f>
              <c:strCache>
                <c:ptCount val="6"/>
                <c:pt idx="0">
                  <c:v>Graanul</c:v>
                </c:pt>
                <c:pt idx="1">
                  <c:v>Taani</c:v>
                </c:pt>
                <c:pt idx="2">
                  <c:v>Rootsi</c:v>
                </c:pt>
                <c:pt idx="3">
                  <c:v>Ühendkuningriik</c:v>
                </c:pt>
                <c:pt idx="4">
                  <c:v>Itaalia</c:v>
                </c:pt>
                <c:pt idx="5">
                  <c:v>Belgia</c:v>
                </c:pt>
              </c:strCache>
            </c:strRef>
          </c:cat>
          <c:val>
            <c:numRef>
              <c:f>'Eksport riigiti'!$C$133:$C$138</c:f>
              <c:numCache>
                <c:formatCode>#\ ##0.0</c:formatCode>
                <c:ptCount val="6"/>
                <c:pt idx="0">
                  <c:v>100181616.66499999</c:v>
                </c:pt>
                <c:pt idx="1">
                  <c:v>57876760.081999995</c:v>
                </c:pt>
                <c:pt idx="2">
                  <c:v>7993721.2870000005</c:v>
                </c:pt>
                <c:pt idx="3">
                  <c:v>23548886.52</c:v>
                </c:pt>
                <c:pt idx="4">
                  <c:v>1786375.9010000001</c:v>
                </c:pt>
                <c:pt idx="5">
                  <c:v>41324.400000000001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E-4D65-8075-F999A4BC7FDD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riigiti'!$B$133:$B$138</c:f>
              <c:strCache>
                <c:ptCount val="6"/>
                <c:pt idx="0">
                  <c:v>Graanul</c:v>
                </c:pt>
                <c:pt idx="1">
                  <c:v>Taani</c:v>
                </c:pt>
                <c:pt idx="2">
                  <c:v>Rootsi</c:v>
                </c:pt>
                <c:pt idx="3">
                  <c:v>Ühendkuningriik</c:v>
                </c:pt>
                <c:pt idx="4">
                  <c:v>Itaalia</c:v>
                </c:pt>
                <c:pt idx="5">
                  <c:v>Belgia</c:v>
                </c:pt>
              </c:strCache>
            </c:strRef>
          </c:cat>
          <c:val>
            <c:numRef>
              <c:f>'Eksport riigiti'!$D$133:$D$138</c:f>
              <c:numCache>
                <c:formatCode>#\ ##0.0</c:formatCode>
                <c:ptCount val="6"/>
                <c:pt idx="0">
                  <c:v>101205176.67399999</c:v>
                </c:pt>
                <c:pt idx="1">
                  <c:v>68359463.414999992</c:v>
                </c:pt>
                <c:pt idx="2">
                  <c:v>11324999.085000001</c:v>
                </c:pt>
                <c:pt idx="3">
                  <c:v>5090395.13</c:v>
                </c:pt>
                <c:pt idx="4">
                  <c:v>4992623.29</c:v>
                </c:pt>
                <c:pt idx="5">
                  <c:v>3414125.4739999999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E-4D65-8075-F999A4BC7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7971640"/>
        <c:axId val="2127975000"/>
      </c:barChart>
      <c:catAx>
        <c:axId val="212797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127975000"/>
        <c:crosses val="autoZero"/>
        <c:auto val="1"/>
        <c:lblAlgn val="ctr"/>
        <c:lblOffset val="100"/>
        <c:noMultiLvlLbl val="0"/>
      </c:catAx>
      <c:valAx>
        <c:axId val="212797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127971640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t-EE">
                      <a:latin typeface="Karla Medium" panose="020B0004030503030003" pitchFamily="34" charset="-70"/>
                    </a:rPr>
                    <a:t>Miljonilised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riigiti'!$B$212:$B$216</c:f>
              <c:strCache>
                <c:ptCount val="5"/>
                <c:pt idx="0">
                  <c:v>Rootsi</c:v>
                </c:pt>
                <c:pt idx="1">
                  <c:v>Soome</c:v>
                </c:pt>
                <c:pt idx="2">
                  <c:v>Hiina</c:v>
                </c:pt>
                <c:pt idx="3">
                  <c:v>Saksamaa</c:v>
                </c:pt>
                <c:pt idx="4">
                  <c:v>Poola</c:v>
                </c:pt>
              </c:strCache>
            </c:strRef>
          </c:cat>
          <c:val>
            <c:numRef>
              <c:f>'Eksport riigiti'!$C$212:$C$216</c:f>
              <c:numCache>
                <c:formatCode>#\ ##0.0</c:formatCode>
                <c:ptCount val="5"/>
                <c:pt idx="0">
                  <c:v>14141868.549999999</c:v>
                </c:pt>
                <c:pt idx="1">
                  <c:v>17976505.072000001</c:v>
                </c:pt>
                <c:pt idx="2">
                  <c:v>3821794.42</c:v>
                </c:pt>
                <c:pt idx="3">
                  <c:v>1321853.3910000001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E-4022-8C70-D6DC0685114B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riigiti'!$B$212:$B$216</c:f>
              <c:strCache>
                <c:ptCount val="5"/>
                <c:pt idx="0">
                  <c:v>Rootsi</c:v>
                </c:pt>
                <c:pt idx="1">
                  <c:v>Soome</c:v>
                </c:pt>
                <c:pt idx="2">
                  <c:v>Hiina</c:v>
                </c:pt>
                <c:pt idx="3">
                  <c:v>Saksamaa</c:v>
                </c:pt>
                <c:pt idx="4">
                  <c:v>Poola</c:v>
                </c:pt>
              </c:strCache>
            </c:strRef>
          </c:cat>
          <c:val>
            <c:numRef>
              <c:f>'Eksport riigiti'!$D$212:$D$216</c:f>
              <c:numCache>
                <c:formatCode>#\ ##0.0</c:formatCode>
                <c:ptCount val="5"/>
                <c:pt idx="0">
                  <c:v>22431916.991</c:v>
                </c:pt>
                <c:pt idx="1">
                  <c:v>13601619.543</c:v>
                </c:pt>
                <c:pt idx="2">
                  <c:v>5493591.8399999999</c:v>
                </c:pt>
                <c:pt idx="3">
                  <c:v>2624551.9939999999</c:v>
                </c:pt>
                <c:pt idx="4">
                  <c:v>1667923.2749999999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8E-4022-8C70-D6DC06851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9535832"/>
        <c:axId val="-2109347048"/>
      </c:barChart>
      <c:catAx>
        <c:axId val="-210953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09347048"/>
        <c:crosses val="autoZero"/>
        <c:auto val="1"/>
        <c:lblAlgn val="ctr"/>
        <c:lblOffset val="100"/>
        <c:noMultiLvlLbl val="0"/>
      </c:catAx>
      <c:valAx>
        <c:axId val="-210934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109535832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Karla Medium" panose="020B0004030503030003" pitchFamily="34" charset="-70"/>
                    <a:ea typeface="+mn-ea"/>
                    <a:cs typeface="+mn-cs"/>
                  </a:defRPr>
                </a:pPr>
                <a:endParaRPr lang="et-E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riigiti'!$B$233:$B$241</c:f>
              <c:strCache>
                <c:ptCount val="9"/>
                <c:pt idx="0">
                  <c:v>Soome</c:v>
                </c:pt>
                <c:pt idx="1">
                  <c:v>Rootsi</c:v>
                </c:pt>
                <c:pt idx="2">
                  <c:v>Saksamaa</c:v>
                </c:pt>
                <c:pt idx="3">
                  <c:v>Läti</c:v>
                </c:pt>
                <c:pt idx="4">
                  <c:v>Taani</c:v>
                </c:pt>
                <c:pt idx="5">
                  <c:v>Poola</c:v>
                </c:pt>
                <c:pt idx="6">
                  <c:v>Prantsusmaa</c:v>
                </c:pt>
                <c:pt idx="7">
                  <c:v>Madalmaad</c:v>
                </c:pt>
                <c:pt idx="8">
                  <c:v>Leedu</c:v>
                </c:pt>
              </c:strCache>
            </c:strRef>
          </c:cat>
          <c:val>
            <c:numRef>
              <c:f>'Eksport riigiti'!$C$233:$C$241</c:f>
              <c:numCache>
                <c:formatCode>#\ ##0.0</c:formatCode>
                <c:ptCount val="9"/>
                <c:pt idx="0">
                  <c:v>4618537.22</c:v>
                </c:pt>
                <c:pt idx="1">
                  <c:v>4420217.54</c:v>
                </c:pt>
                <c:pt idx="2">
                  <c:v>1367157.29</c:v>
                </c:pt>
                <c:pt idx="3">
                  <c:v>1080621.23</c:v>
                </c:pt>
                <c:pt idx="4">
                  <c:v>1157223.53</c:v>
                </c:pt>
                <c:pt idx="5">
                  <c:v>703022.01</c:v>
                </c:pt>
                <c:pt idx="6">
                  <c:v>565124.7699999999</c:v>
                </c:pt>
                <c:pt idx="7">
                  <c:v>610496.57999999996</c:v>
                </c:pt>
                <c:pt idx="8">
                  <c:v>444823.45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C-4289-B23F-0D912BC1D842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riigiti'!$B$233:$B$241</c:f>
              <c:strCache>
                <c:ptCount val="9"/>
                <c:pt idx="0">
                  <c:v>Soome</c:v>
                </c:pt>
                <c:pt idx="1">
                  <c:v>Rootsi</c:v>
                </c:pt>
                <c:pt idx="2">
                  <c:v>Saksamaa</c:v>
                </c:pt>
                <c:pt idx="3">
                  <c:v>Läti</c:v>
                </c:pt>
                <c:pt idx="4">
                  <c:v>Taani</c:v>
                </c:pt>
                <c:pt idx="5">
                  <c:v>Poola</c:v>
                </c:pt>
                <c:pt idx="6">
                  <c:v>Prantsusmaa</c:v>
                </c:pt>
                <c:pt idx="7">
                  <c:v>Madalmaad</c:v>
                </c:pt>
                <c:pt idx="8">
                  <c:v>Leedu</c:v>
                </c:pt>
              </c:strCache>
            </c:strRef>
          </c:cat>
          <c:val>
            <c:numRef>
              <c:f>'Eksport riigiti'!$D$233:$D$241</c:f>
              <c:numCache>
                <c:formatCode>#\ ##0.0</c:formatCode>
                <c:ptCount val="9"/>
                <c:pt idx="0">
                  <c:v>6358527.3300000001</c:v>
                </c:pt>
                <c:pt idx="1">
                  <c:v>5101639.6399999997</c:v>
                </c:pt>
                <c:pt idx="2">
                  <c:v>2786968.46</c:v>
                </c:pt>
                <c:pt idx="3">
                  <c:v>2124652.5699999998</c:v>
                </c:pt>
                <c:pt idx="4">
                  <c:v>1811328.28</c:v>
                </c:pt>
                <c:pt idx="5">
                  <c:v>1394521.11</c:v>
                </c:pt>
                <c:pt idx="6">
                  <c:v>1215097.23</c:v>
                </c:pt>
                <c:pt idx="7">
                  <c:v>937523.36</c:v>
                </c:pt>
                <c:pt idx="8">
                  <c:v>915213.48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C-4289-B23F-0D912BC1D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91985016"/>
        <c:axId val="-2092411528"/>
      </c:barChart>
      <c:catAx>
        <c:axId val="-209198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92411528"/>
        <c:crosses val="autoZero"/>
        <c:auto val="1"/>
        <c:lblAlgn val="ctr"/>
        <c:lblOffset val="100"/>
        <c:noMultiLvlLbl val="0"/>
      </c:catAx>
      <c:valAx>
        <c:axId val="-209241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91985016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Karla Medium" panose="020B0004030503030003" pitchFamily="34" charset="-70"/>
                    <a:ea typeface="+mn-ea"/>
                    <a:cs typeface="+mn-cs"/>
                  </a:defRPr>
                </a:pPr>
                <a:endParaRPr lang="et-E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 riigiti'!$C$4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32E69"/>
            </a:solidFill>
            <a:ln>
              <a:solidFill>
                <a:srgbClr val="032E69"/>
              </a:solidFill>
            </a:ln>
          </c:spPr>
          <c:invertIfNegative val="0"/>
          <c:cat>
            <c:strRef>
              <c:f>'Eksport riigiti'!$B$262:$B$271</c:f>
              <c:strCache>
                <c:ptCount val="10"/>
                <c:pt idx="0">
                  <c:v>Saksamaa</c:v>
                </c:pt>
                <c:pt idx="1">
                  <c:v>Itaalia</c:v>
                </c:pt>
                <c:pt idx="2">
                  <c:v>Egiptus</c:v>
                </c:pt>
                <c:pt idx="3">
                  <c:v>Rumeenia</c:v>
                </c:pt>
                <c:pt idx="4">
                  <c:v>Maroko</c:v>
                </c:pt>
                <c:pt idx="5">
                  <c:v>Poola</c:v>
                </c:pt>
                <c:pt idx="6">
                  <c:v>Ühendkuningriik</c:v>
                </c:pt>
                <c:pt idx="7">
                  <c:v>Horvaatia</c:v>
                </c:pt>
                <c:pt idx="8">
                  <c:v>Mehhiko</c:v>
                </c:pt>
                <c:pt idx="9">
                  <c:v>Keenia</c:v>
                </c:pt>
              </c:strCache>
            </c:strRef>
          </c:cat>
          <c:val>
            <c:numRef>
              <c:f>'Eksport riigiti'!$C$262:$C$271</c:f>
              <c:numCache>
                <c:formatCode>#\ ##0.0</c:formatCode>
                <c:ptCount val="10"/>
                <c:pt idx="0">
                  <c:v>2070608.6660000002</c:v>
                </c:pt>
                <c:pt idx="1">
                  <c:v>2415200.65</c:v>
                </c:pt>
                <c:pt idx="2">
                  <c:v>1438061.46</c:v>
                </c:pt>
                <c:pt idx="3">
                  <c:v>550183.61199999996</c:v>
                </c:pt>
                <c:pt idx="4">
                  <c:v>319800.07000000007</c:v>
                </c:pt>
                <c:pt idx="5">
                  <c:v>1480420.7309999999</c:v>
                </c:pt>
                <c:pt idx="6">
                  <c:v>479046.84000000008</c:v>
                </c:pt>
                <c:pt idx="7">
                  <c:v>30572.133000000002</c:v>
                </c:pt>
                <c:pt idx="8">
                  <c:v>252048.24</c:v>
                </c:pt>
                <c:pt idx="9">
                  <c:v>71028.899999999994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A-41F0-87F9-49804F3640D9}"/>
            </c:ext>
          </c:extLst>
        </c:ser>
        <c:ser>
          <c:idx val="1"/>
          <c:order val="1"/>
          <c:tx>
            <c:strRef>
              <c:f>'Eksport riigiti'!$D$4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3BA6B"/>
            </a:solidFill>
            <a:ln>
              <a:solidFill>
                <a:srgbClr val="E3BA6B"/>
              </a:solidFill>
            </a:ln>
          </c:spPr>
          <c:invertIfNegative val="0"/>
          <c:cat>
            <c:strRef>
              <c:f>'Eksport riigiti'!$B$262:$B$271</c:f>
              <c:strCache>
                <c:ptCount val="10"/>
                <c:pt idx="0">
                  <c:v>Saksamaa</c:v>
                </c:pt>
                <c:pt idx="1">
                  <c:v>Itaalia</c:v>
                </c:pt>
                <c:pt idx="2">
                  <c:v>Egiptus</c:v>
                </c:pt>
                <c:pt idx="3">
                  <c:v>Rumeenia</c:v>
                </c:pt>
                <c:pt idx="4">
                  <c:v>Maroko</c:v>
                </c:pt>
                <c:pt idx="5">
                  <c:v>Poola</c:v>
                </c:pt>
                <c:pt idx="6">
                  <c:v>Ühendkuningriik</c:v>
                </c:pt>
                <c:pt idx="7">
                  <c:v>Horvaatia</c:v>
                </c:pt>
                <c:pt idx="8">
                  <c:v>Mehhiko</c:v>
                </c:pt>
                <c:pt idx="9">
                  <c:v>Keenia</c:v>
                </c:pt>
              </c:strCache>
            </c:strRef>
          </c:cat>
          <c:val>
            <c:numRef>
              <c:f>'Eksport riigiti'!$D$262:$D$271</c:f>
              <c:numCache>
                <c:formatCode>#\ ##0.0</c:formatCode>
                <c:ptCount val="10"/>
                <c:pt idx="0">
                  <c:v>6511212.5869999994</c:v>
                </c:pt>
                <c:pt idx="1">
                  <c:v>6497556.5099999998</c:v>
                </c:pt>
                <c:pt idx="2">
                  <c:v>3982818.58</c:v>
                </c:pt>
                <c:pt idx="3">
                  <c:v>1893700.4730000002</c:v>
                </c:pt>
                <c:pt idx="4">
                  <c:v>1723921.94</c:v>
                </c:pt>
                <c:pt idx="5">
                  <c:v>1712235.0219999999</c:v>
                </c:pt>
                <c:pt idx="6">
                  <c:v>1272248.1199999999</c:v>
                </c:pt>
                <c:pt idx="7">
                  <c:v>360229.73499999999</c:v>
                </c:pt>
                <c:pt idx="8">
                  <c:v>224538.09</c:v>
                </c:pt>
                <c:pt idx="9">
                  <c:v>96936.76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A-41F0-87F9-49804F364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92168584"/>
        <c:axId val="-2092165144"/>
      </c:barChart>
      <c:catAx>
        <c:axId val="-209216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92165144"/>
        <c:crosses val="autoZero"/>
        <c:auto val="1"/>
        <c:lblAlgn val="ctr"/>
        <c:lblOffset val="100"/>
        <c:noMultiLvlLbl val="0"/>
      </c:catAx>
      <c:valAx>
        <c:axId val="-20921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209216858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Karla Medium" panose="020B0004030503030003" pitchFamily="34" charset="-70"/>
                    <a:ea typeface="+mn-ea"/>
                    <a:cs typeface="+mn-cs"/>
                  </a:defRPr>
                </a:pPr>
                <a:endParaRPr lang="et-EE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6</xdr:row>
      <xdr:rowOff>38100</xdr:rowOff>
    </xdr:from>
    <xdr:to>
      <xdr:col>20</xdr:col>
      <xdr:colOff>241299</xdr:colOff>
      <xdr:row>28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C7344BE1-AB8F-454F-9BA2-603C0656F9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5</xdr:row>
      <xdr:rowOff>152401</xdr:rowOff>
    </xdr:from>
    <xdr:to>
      <xdr:col>18</xdr:col>
      <xdr:colOff>457200</xdr:colOff>
      <xdr:row>25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60BE1A-BB95-4013-A561-47701C24D8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41</xdr:row>
      <xdr:rowOff>152401</xdr:rowOff>
    </xdr:from>
    <xdr:to>
      <xdr:col>15</xdr:col>
      <xdr:colOff>143359</xdr:colOff>
      <xdr:row>59</xdr:row>
      <xdr:rowOff>48917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308FB4-E919-4C19-8891-3C933EFB0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458788</xdr:colOff>
      <xdr:row>94</xdr:row>
      <xdr:rowOff>6350</xdr:rowOff>
    </xdr:from>
    <xdr:to>
      <xdr:col>16</xdr:col>
      <xdr:colOff>11597</xdr:colOff>
      <xdr:row>110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AD15C4-1454-4241-8B6A-A46AF3F3E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167</xdr:row>
      <xdr:rowOff>9525</xdr:rowOff>
    </xdr:from>
    <xdr:to>
      <xdr:col>17</xdr:col>
      <xdr:colOff>428625</xdr:colOff>
      <xdr:row>184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D921AA9-A93C-446C-AE40-A31B11638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131763</xdr:colOff>
      <xdr:row>132</xdr:row>
      <xdr:rowOff>57150</xdr:rowOff>
    </xdr:from>
    <xdr:to>
      <xdr:col>15</xdr:col>
      <xdr:colOff>292585</xdr:colOff>
      <xdr:row>148</xdr:row>
      <xdr:rowOff>72728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9437D76-DC91-4D60-A751-D50F60A725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139700</xdr:colOff>
      <xdr:row>207</xdr:row>
      <xdr:rowOff>139699</xdr:rowOff>
    </xdr:from>
    <xdr:to>
      <xdr:col>15</xdr:col>
      <xdr:colOff>339725</xdr:colOff>
      <xdr:row>224</xdr:row>
      <xdr:rowOff>85724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B195372-C6BC-4E7E-B43C-F172112BD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209550</xdr:colOff>
      <xdr:row>232</xdr:row>
      <xdr:rowOff>90488</xdr:rowOff>
    </xdr:from>
    <xdr:to>
      <xdr:col>15</xdr:col>
      <xdr:colOff>435459</xdr:colOff>
      <xdr:row>249</xdr:row>
      <xdr:rowOff>72730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63330C0-8390-4362-B0CC-48B3FF6F6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411162</xdr:colOff>
      <xdr:row>257</xdr:row>
      <xdr:rowOff>153988</xdr:rowOff>
    </xdr:from>
    <xdr:to>
      <xdr:col>14</xdr:col>
      <xdr:colOff>573571</xdr:colOff>
      <xdr:row>275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36E9ABC-E488-47EA-9168-4C98758F8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114301</xdr:colOff>
      <xdr:row>305</xdr:row>
      <xdr:rowOff>52387</xdr:rowOff>
    </xdr:from>
    <xdr:to>
      <xdr:col>15</xdr:col>
      <xdr:colOff>276709</xdr:colOff>
      <xdr:row>320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760A71B-94F8-4BB5-B3BE-E4DAF799A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381000</xdr:colOff>
      <xdr:row>358</xdr:row>
      <xdr:rowOff>17463</xdr:rowOff>
    </xdr:from>
    <xdr:to>
      <xdr:col>14</xdr:col>
      <xdr:colOff>523068</xdr:colOff>
      <xdr:row>374</xdr:row>
      <xdr:rowOff>161630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8433D4F-9E63-486E-BDAF-A9E4F7BE7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560388</xdr:colOff>
      <xdr:row>281</xdr:row>
      <xdr:rowOff>11113</xdr:rowOff>
    </xdr:from>
    <xdr:to>
      <xdr:col>15</xdr:col>
      <xdr:colOff>92856</xdr:colOff>
      <xdr:row>297</xdr:row>
      <xdr:rowOff>155280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F933422-AD6B-4C64-A2B6-012D44F67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209550</xdr:colOff>
      <xdr:row>114</xdr:row>
      <xdr:rowOff>47625</xdr:rowOff>
    </xdr:from>
    <xdr:to>
      <xdr:col>15</xdr:col>
      <xdr:colOff>338622</xdr:colOff>
      <xdr:row>130</xdr:row>
      <xdr:rowOff>47625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7A61E51-0701-4D11-806C-A0A51D4CD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314325</xdr:colOff>
      <xdr:row>188</xdr:row>
      <xdr:rowOff>104775</xdr:rowOff>
    </xdr:from>
    <xdr:to>
      <xdr:col>15</xdr:col>
      <xdr:colOff>515937</xdr:colOff>
      <xdr:row>205</xdr:row>
      <xdr:rowOff>47625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33EE4F-6D2D-4B10-BD9B-D9FBFF319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533400</xdr:colOff>
      <xdr:row>334</xdr:row>
      <xdr:rowOff>85725</xdr:rowOff>
    </xdr:from>
    <xdr:to>
      <xdr:col>16</xdr:col>
      <xdr:colOff>86209</xdr:colOff>
      <xdr:row>351</xdr:row>
      <xdr:rowOff>64791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6DE75F1-9C81-45F3-BDD0-D52011D6C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701</xdr:row>
      <xdr:rowOff>0</xdr:rowOff>
    </xdr:from>
    <xdr:to>
      <xdr:col>15</xdr:col>
      <xdr:colOff>142068</xdr:colOff>
      <xdr:row>717</xdr:row>
      <xdr:rowOff>144167</xdr:rowOff>
    </xdr:to>
    <xdr:graphicFrame macro="">
      <xdr:nvGraphicFramePr>
        <xdr:cNvPr id="16" name="Chart 10">
          <a:extLst>
            <a:ext uri="{FF2B5EF4-FFF2-40B4-BE49-F238E27FC236}">
              <a16:creationId xmlns:a16="http://schemas.microsoft.com/office/drawing/2014/main" id="{AEE7C0FE-64BB-4298-9219-5F2E5AEB0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11</xdr:row>
      <xdr:rowOff>101600</xdr:rowOff>
    </xdr:from>
    <xdr:to>
      <xdr:col>14</xdr:col>
      <xdr:colOff>139700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B251D1-DBAE-A444-8E3A-DEFEF332A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8</xdr:row>
      <xdr:rowOff>101600</xdr:rowOff>
    </xdr:from>
    <xdr:to>
      <xdr:col>17</xdr:col>
      <xdr:colOff>241300</xdr:colOff>
      <xdr:row>25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BBB72E-7C34-004E-9A35-FE44BE4CE1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_01_2021_12_44_eksport%20dets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(1)"/>
      <sheetName val="kokku"/>
      <sheetName val="saematerjali eksport"/>
      <sheetName val="eksport riigiti"/>
      <sheetName val="ümarpuidu eksport"/>
    </sheetNames>
    <sheetDataSet>
      <sheetData sheetId="0"/>
      <sheetData sheetId="1" refreshError="1"/>
      <sheetData sheetId="2" refreshError="1"/>
      <sheetData sheetId="3">
        <row r="700">
          <cell r="H700">
            <v>130.35499999999999</v>
          </cell>
          <cell r="I700">
            <v>188.82425000000001</v>
          </cell>
        </row>
        <row r="701">
          <cell r="H701">
            <v>0</v>
          </cell>
          <cell r="I701">
            <v>142.04425000000001</v>
          </cell>
        </row>
        <row r="702">
          <cell r="H702">
            <v>130.35499999999999</v>
          </cell>
          <cell r="I702">
            <v>46.56</v>
          </cell>
        </row>
        <row r="703">
          <cell r="H703">
            <v>0</v>
          </cell>
          <cell r="I703">
            <v>0.22</v>
          </cell>
        </row>
        <row r="704">
          <cell r="H704">
            <v>0</v>
          </cell>
          <cell r="I704">
            <v>0</v>
          </cell>
        </row>
        <row r="707">
          <cell r="H707">
            <v>157507.69414800001</v>
          </cell>
          <cell r="I707">
            <v>189841.47859600003</v>
          </cell>
        </row>
        <row r="708">
          <cell r="H708">
            <v>32651.192074999995</v>
          </cell>
          <cell r="I708">
            <v>51703.970079999999</v>
          </cell>
        </row>
        <row r="709">
          <cell r="H709">
            <v>27946.431260000001</v>
          </cell>
          <cell r="I709">
            <v>42170.880876000003</v>
          </cell>
        </row>
        <row r="710">
          <cell r="H710">
            <v>23359.757159999997</v>
          </cell>
          <cell r="I710">
            <v>40689.709459999998</v>
          </cell>
        </row>
        <row r="711">
          <cell r="H711">
            <v>15480.232889999999</v>
          </cell>
          <cell r="I711">
            <v>17264.360199999999</v>
          </cell>
        </row>
        <row r="712">
          <cell r="H712">
            <v>11928.145900000001</v>
          </cell>
          <cell r="I712">
            <v>10449.650180000001</v>
          </cell>
        </row>
        <row r="713">
          <cell r="H713">
            <v>8275.0239000000001</v>
          </cell>
          <cell r="I713">
            <v>9953.9959999999992</v>
          </cell>
        </row>
        <row r="714">
          <cell r="H714">
            <v>7612.4846299999999</v>
          </cell>
          <cell r="I714">
            <v>5386.3382100000008</v>
          </cell>
        </row>
        <row r="715">
          <cell r="H715">
            <v>27288.853339999998</v>
          </cell>
          <cell r="I715">
            <v>4902.8372399999998</v>
          </cell>
        </row>
        <row r="716">
          <cell r="H716">
            <v>0</v>
          </cell>
          <cell r="I716">
            <v>2944.5306299999997</v>
          </cell>
        </row>
        <row r="717">
          <cell r="H717">
            <v>470.45180900000003</v>
          </cell>
          <cell r="I717">
            <v>1702.7429700000002</v>
          </cell>
        </row>
        <row r="718">
          <cell r="H718">
            <v>0</v>
          </cell>
          <cell r="I718">
            <v>1004.18118</v>
          </cell>
        </row>
        <row r="719">
          <cell r="H719">
            <v>100.15636000000001</v>
          </cell>
          <cell r="I719">
            <v>954.47816999999998</v>
          </cell>
        </row>
        <row r="720">
          <cell r="H720">
            <v>84.924899999999994</v>
          </cell>
          <cell r="I720">
            <v>234.065</v>
          </cell>
        </row>
        <row r="721">
          <cell r="H721">
            <v>0</v>
          </cell>
          <cell r="I721">
            <v>210.09299999999999</v>
          </cell>
        </row>
        <row r="722">
          <cell r="H722">
            <v>107.7079</v>
          </cell>
          <cell r="I722">
            <v>115.776</v>
          </cell>
        </row>
        <row r="723">
          <cell r="H723">
            <v>0</v>
          </cell>
          <cell r="I723">
            <v>101.06</v>
          </cell>
        </row>
        <row r="724">
          <cell r="H724">
            <v>1.89E-2</v>
          </cell>
          <cell r="I724">
            <v>24.6585</v>
          </cell>
        </row>
        <row r="725">
          <cell r="H725">
            <v>192.54329999999999</v>
          </cell>
          <cell r="I725">
            <v>28.1509</v>
          </cell>
        </row>
        <row r="726">
          <cell r="H726">
            <v>982.27644999999995</v>
          </cell>
          <cell r="I726">
            <v>0</v>
          </cell>
        </row>
        <row r="727">
          <cell r="H727">
            <v>8.5427999999999997</v>
          </cell>
          <cell r="I727">
            <v>0</v>
          </cell>
        </row>
        <row r="728">
          <cell r="H728">
            <v>131.16617000000002</v>
          </cell>
          <cell r="I728">
            <v>0</v>
          </cell>
        </row>
        <row r="729">
          <cell r="H729">
            <v>862.194704</v>
          </cell>
          <cell r="I729">
            <v>0</v>
          </cell>
        </row>
        <row r="730">
          <cell r="H730">
            <v>0</v>
          </cell>
          <cell r="I730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>
    <tabColor rgb="FFFFC000"/>
  </sheetPr>
  <dimension ref="A1:M7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36" sqref="L36"/>
    </sheetView>
  </sheetViews>
  <sheetFormatPr defaultColWidth="8.85546875" defaultRowHeight="12.75" x14ac:dyDescent="0.2"/>
  <cols>
    <col min="1" max="1" width="1.85546875" customWidth="1"/>
    <col min="2" max="2" width="55.28515625" customWidth="1"/>
    <col min="3" max="4" width="18.42578125" style="32" customWidth="1"/>
    <col min="5" max="5" width="5" style="32" customWidth="1"/>
    <col min="6" max="6" width="18.42578125" style="32" customWidth="1"/>
    <col min="7" max="7" width="14.140625" style="32" customWidth="1"/>
    <col min="13" max="13" width="10.140625" bestFit="1" customWidth="1"/>
  </cols>
  <sheetData>
    <row r="1" spans="1:9" ht="15.75" customHeight="1" x14ac:dyDescent="0.2">
      <c r="B1" s="75" t="s">
        <v>29</v>
      </c>
      <c r="C1" s="76"/>
      <c r="D1" s="76"/>
      <c r="E1" s="28"/>
      <c r="F1" s="28"/>
    </row>
    <row r="2" spans="1:9" x14ac:dyDescent="0.2">
      <c r="B2" s="4" t="s">
        <v>219</v>
      </c>
      <c r="C2" s="29"/>
      <c r="D2" s="29"/>
      <c r="E2" s="29"/>
      <c r="F2" s="29" t="s">
        <v>154</v>
      </c>
    </row>
    <row r="3" spans="1:9" x14ac:dyDescent="0.2">
      <c r="B3" s="3" t="s">
        <v>33</v>
      </c>
      <c r="C3" s="33">
        <v>2021</v>
      </c>
      <c r="D3" s="33">
        <v>2022</v>
      </c>
      <c r="E3" s="30"/>
      <c r="F3" s="33">
        <v>2021</v>
      </c>
      <c r="G3" s="65">
        <v>2022</v>
      </c>
    </row>
    <row r="4" spans="1:9" x14ac:dyDescent="0.2">
      <c r="A4" s="2"/>
      <c r="B4" s="18" t="s">
        <v>22</v>
      </c>
      <c r="C4" s="74">
        <v>167017268.72</v>
      </c>
      <c r="D4" s="74">
        <v>231042703.37900001</v>
      </c>
      <c r="E4" s="35"/>
      <c r="F4" s="35"/>
      <c r="G4" s="37"/>
      <c r="I4" s="77">
        <f>D4/C4</f>
        <v>1.3833461961729057</v>
      </c>
    </row>
    <row r="5" spans="1:9" x14ac:dyDescent="0.2">
      <c r="A5" s="2"/>
      <c r="B5" s="27" t="s">
        <v>174</v>
      </c>
      <c r="C5" s="74">
        <v>176673174.55399999</v>
      </c>
      <c r="D5" s="74">
        <v>249245883.60499999</v>
      </c>
      <c r="E5" s="35"/>
      <c r="F5" s="35">
        <v>106805.08724400001</v>
      </c>
      <c r="G5" s="37">
        <v>102272.2807</v>
      </c>
      <c r="H5" t="s">
        <v>92</v>
      </c>
      <c r="I5" s="77">
        <f t="shared" ref="I5:I35" si="0">D5/C5</f>
        <v>1.4107737874422934</v>
      </c>
    </row>
    <row r="6" spans="1:9" x14ac:dyDescent="0.2">
      <c r="A6" s="2"/>
      <c r="B6" s="26" t="s">
        <v>175</v>
      </c>
      <c r="C6" s="74">
        <v>156232092.59999993</v>
      </c>
      <c r="D6" s="74">
        <v>207918694.13999999</v>
      </c>
      <c r="E6" s="36"/>
      <c r="F6" s="36">
        <v>468259.86899999989</v>
      </c>
      <c r="G6" s="37">
        <v>484746.62100000004</v>
      </c>
      <c r="H6" t="s">
        <v>91</v>
      </c>
      <c r="I6" s="77">
        <f t="shared" si="0"/>
        <v>1.3308321656571096</v>
      </c>
    </row>
    <row r="7" spans="1:9" x14ac:dyDescent="0.2">
      <c r="A7" s="2"/>
      <c r="B7" s="26" t="s">
        <v>176</v>
      </c>
      <c r="C7" s="74">
        <v>121250466.995</v>
      </c>
      <c r="D7" s="74">
        <v>101885818.45300007</v>
      </c>
      <c r="E7" s="36"/>
      <c r="F7" s="36">
        <v>34112.191457000001</v>
      </c>
      <c r="G7" s="37">
        <v>21068.591143999998</v>
      </c>
      <c r="H7" t="s">
        <v>92</v>
      </c>
      <c r="I7" s="77">
        <f t="shared" si="0"/>
        <v>0.84029217353201224</v>
      </c>
    </row>
    <row r="8" spans="1:9" x14ac:dyDescent="0.2">
      <c r="A8" s="2"/>
      <c r="B8" s="26" t="s">
        <v>177</v>
      </c>
      <c r="C8" s="74">
        <v>100181616.66499999</v>
      </c>
      <c r="D8" s="74">
        <v>101205176.67399999</v>
      </c>
      <c r="E8" s="36"/>
      <c r="F8" s="36">
        <v>735335.54802800005</v>
      </c>
      <c r="G8" s="37">
        <v>633265.30790000001</v>
      </c>
      <c r="H8" t="s">
        <v>92</v>
      </c>
      <c r="I8" s="77">
        <f t="shared" si="0"/>
        <v>1.0102170442349989</v>
      </c>
    </row>
    <row r="9" spans="1:9" x14ac:dyDescent="0.2">
      <c r="A9" s="2"/>
      <c r="B9" s="26" t="s">
        <v>178</v>
      </c>
      <c r="C9" s="74">
        <v>107550162.90200002</v>
      </c>
      <c r="D9" s="74">
        <v>164652322.00800002</v>
      </c>
      <c r="E9" s="36"/>
      <c r="F9" s="36"/>
      <c r="G9" s="37"/>
      <c r="I9" s="77">
        <f t="shared" si="0"/>
        <v>1.5309351242734204</v>
      </c>
    </row>
    <row r="10" spans="1:9" x14ac:dyDescent="0.2">
      <c r="A10" s="2"/>
      <c r="B10" s="26" t="s">
        <v>179</v>
      </c>
      <c r="C10" s="74">
        <v>63073008.425999984</v>
      </c>
      <c r="D10" s="74">
        <v>92383623.263999999</v>
      </c>
      <c r="E10" s="36"/>
      <c r="F10" s="36">
        <v>94851.043999999994</v>
      </c>
      <c r="G10" s="37">
        <v>93974.477000000028</v>
      </c>
      <c r="H10" t="s">
        <v>91</v>
      </c>
      <c r="I10" s="77">
        <f t="shared" si="0"/>
        <v>1.4647093197146053</v>
      </c>
    </row>
    <row r="11" spans="1:9" x14ac:dyDescent="0.2">
      <c r="A11" s="2"/>
      <c r="B11" s="26" t="s">
        <v>180</v>
      </c>
      <c r="C11" s="74">
        <v>39852532.022000007</v>
      </c>
      <c r="D11" s="74">
        <v>48883165.542999998</v>
      </c>
      <c r="E11" s="36"/>
      <c r="F11" s="36">
        <v>771368.52599999995</v>
      </c>
      <c r="G11" s="37">
        <v>656766.21</v>
      </c>
      <c r="H11" t="s">
        <v>91</v>
      </c>
      <c r="I11" s="77">
        <f t="shared" si="0"/>
        <v>1.2266012487240399</v>
      </c>
    </row>
    <row r="12" spans="1:9" s="7" customFormat="1" x14ac:dyDescent="0.2">
      <c r="A12" s="6"/>
      <c r="B12" s="26" t="s">
        <v>114</v>
      </c>
      <c r="C12" s="74">
        <v>34839450.897</v>
      </c>
      <c r="D12" s="74">
        <v>44502952.147</v>
      </c>
      <c r="E12" s="36"/>
      <c r="F12" s="36">
        <v>81600.929895000008</v>
      </c>
      <c r="G12" s="38">
        <v>77354.245328999998</v>
      </c>
      <c r="H12" s="7" t="s">
        <v>92</v>
      </c>
      <c r="I12" s="77">
        <f t="shared" si="0"/>
        <v>1.2773723753158268</v>
      </c>
    </row>
    <row r="13" spans="1:9" s="7" customFormat="1" x14ac:dyDescent="0.2">
      <c r="A13" s="6"/>
      <c r="B13" s="26" t="s">
        <v>181</v>
      </c>
      <c r="C13" s="74">
        <v>16295485.390000001</v>
      </c>
      <c r="D13" s="74">
        <v>25209618.310000002</v>
      </c>
      <c r="E13" s="36"/>
      <c r="F13" s="36"/>
      <c r="G13" s="38"/>
      <c r="I13" s="77">
        <f t="shared" si="0"/>
        <v>1.5470308313411953</v>
      </c>
    </row>
    <row r="14" spans="1:9" s="7" customFormat="1" x14ac:dyDescent="0.2">
      <c r="A14" s="6"/>
      <c r="B14" s="26" t="s">
        <v>18</v>
      </c>
      <c r="C14" s="74">
        <v>19575733.466000006</v>
      </c>
      <c r="D14" s="74">
        <v>34392165.580000006</v>
      </c>
      <c r="E14" s="36"/>
      <c r="F14" s="36">
        <v>28589.150998999998</v>
      </c>
      <c r="G14" s="38">
        <v>24344.201994000003</v>
      </c>
      <c r="H14" s="7" t="s">
        <v>92</v>
      </c>
      <c r="I14" s="77">
        <f t="shared" si="0"/>
        <v>1.7568774952792359</v>
      </c>
    </row>
    <row r="15" spans="1:9" s="7" customFormat="1" x14ac:dyDescent="0.2">
      <c r="A15" s="6"/>
      <c r="B15" s="26" t="s">
        <v>182</v>
      </c>
      <c r="C15" s="74">
        <v>24494417.019000001</v>
      </c>
      <c r="D15" s="74">
        <v>31149739.896000002</v>
      </c>
      <c r="E15" s="36"/>
      <c r="F15" s="36">
        <v>43457.782999999996</v>
      </c>
      <c r="G15" s="38">
        <v>39279.668999999994</v>
      </c>
      <c r="H15" s="7" t="s">
        <v>91</v>
      </c>
      <c r="I15" s="77">
        <f t="shared" si="0"/>
        <v>1.2717077475996899</v>
      </c>
    </row>
    <row r="16" spans="1:9" s="7" customFormat="1" x14ac:dyDescent="0.2">
      <c r="A16" s="6"/>
      <c r="B16" s="26" t="s">
        <v>183</v>
      </c>
      <c r="C16" s="74">
        <v>17432972.993000001</v>
      </c>
      <c r="D16" s="74">
        <v>27934321.651999995</v>
      </c>
      <c r="E16" s="36"/>
      <c r="F16" s="36"/>
      <c r="G16" s="38"/>
      <c r="I16" s="77">
        <f t="shared" si="0"/>
        <v>1.6023842670562665</v>
      </c>
    </row>
    <row r="17" spans="1:13" s="7" customFormat="1" x14ac:dyDescent="0.2">
      <c r="A17" s="6"/>
      <c r="B17" s="26" t="s">
        <v>184</v>
      </c>
      <c r="C17" s="74">
        <v>24696659.015999999</v>
      </c>
      <c r="D17" s="74">
        <v>32777915.262999989</v>
      </c>
      <c r="E17" s="36"/>
      <c r="F17" s="36"/>
      <c r="G17" s="38"/>
      <c r="I17" s="77">
        <f t="shared" si="0"/>
        <v>1.3272206269586693</v>
      </c>
      <c r="J17" s="22"/>
      <c r="K17" s="22"/>
      <c r="L17" s="22"/>
      <c r="M17" s="23"/>
    </row>
    <row r="18" spans="1:13" s="7" customFormat="1" x14ac:dyDescent="0.2">
      <c r="A18" s="6"/>
      <c r="B18" s="26" t="s">
        <v>185</v>
      </c>
      <c r="C18" s="74">
        <v>13754672.472999999</v>
      </c>
      <c r="D18" s="74">
        <v>13499660.079999998</v>
      </c>
      <c r="E18" s="36"/>
      <c r="F18" s="36">
        <v>362699.39214000001</v>
      </c>
      <c r="G18" s="38">
        <v>711004.00696999999</v>
      </c>
      <c r="H18" s="7" t="s">
        <v>92</v>
      </c>
      <c r="I18" s="77">
        <f t="shared" si="0"/>
        <v>0.98145994435704798</v>
      </c>
      <c r="M18" s="23"/>
    </row>
    <row r="19" spans="1:13" s="7" customFormat="1" x14ac:dyDescent="0.2">
      <c r="A19" s="6"/>
      <c r="B19" s="26" t="s">
        <v>186</v>
      </c>
      <c r="C19" s="74">
        <v>11278356.129000001</v>
      </c>
      <c r="D19" s="74">
        <v>11279123.959999999</v>
      </c>
      <c r="E19" s="36"/>
      <c r="F19" s="36">
        <v>42847.038000000059</v>
      </c>
      <c r="G19" s="38">
        <v>29737.953000000023</v>
      </c>
      <c r="H19" s="7" t="s">
        <v>91</v>
      </c>
      <c r="I19" s="77">
        <f t="shared" si="0"/>
        <v>1.0000680800456392</v>
      </c>
      <c r="M19" s="23"/>
    </row>
    <row r="20" spans="1:13" s="7" customFormat="1" x14ac:dyDescent="0.2">
      <c r="A20" s="6"/>
      <c r="B20" s="26" t="s">
        <v>187</v>
      </c>
      <c r="C20" s="74">
        <v>9738564.9960000012</v>
      </c>
      <c r="D20" s="74">
        <v>11860740.987</v>
      </c>
      <c r="E20" s="36"/>
      <c r="F20" s="36">
        <v>37962.906000000003</v>
      </c>
      <c r="G20" s="38">
        <v>34551.539000000004</v>
      </c>
      <c r="H20" s="7" t="s">
        <v>91</v>
      </c>
      <c r="I20" s="77">
        <f t="shared" si="0"/>
        <v>1.2179146508619758</v>
      </c>
      <c r="M20" s="23"/>
    </row>
    <row r="21" spans="1:13" s="7" customFormat="1" x14ac:dyDescent="0.2">
      <c r="A21" s="6"/>
      <c r="B21" s="25" t="s">
        <v>31</v>
      </c>
      <c r="C21" s="74">
        <v>8807682.773</v>
      </c>
      <c r="D21" s="74">
        <v>8666653.3729999997</v>
      </c>
      <c r="E21" s="36"/>
      <c r="F21" s="36">
        <v>15135.079473</v>
      </c>
      <c r="G21" s="38">
        <v>10922.67352</v>
      </c>
      <c r="H21" s="7" t="s">
        <v>92</v>
      </c>
      <c r="I21" s="77">
        <f t="shared" si="0"/>
        <v>0.98398791105052885</v>
      </c>
      <c r="J21" s="22"/>
      <c r="K21" s="22"/>
      <c r="L21" s="22"/>
      <c r="M21" s="23"/>
    </row>
    <row r="22" spans="1:13" s="7" customFormat="1" x14ac:dyDescent="0.2">
      <c r="B22" s="25" t="s">
        <v>5</v>
      </c>
      <c r="C22" s="74">
        <v>8442015.1030000001</v>
      </c>
      <c r="D22" s="74">
        <v>10006094.864</v>
      </c>
      <c r="E22" s="36"/>
      <c r="F22" s="36">
        <v>63507.359370000006</v>
      </c>
      <c r="G22" s="62">
        <v>70735.629329999996</v>
      </c>
      <c r="H22" s="7" t="s">
        <v>92</v>
      </c>
      <c r="I22" s="77">
        <f t="shared" si="0"/>
        <v>1.1852732720703354</v>
      </c>
      <c r="J22" s="24"/>
      <c r="K22" s="22"/>
      <c r="L22"/>
    </row>
    <row r="23" spans="1:13" s="7" customFormat="1" x14ac:dyDescent="0.2">
      <c r="B23" s="25" t="s">
        <v>32</v>
      </c>
      <c r="C23" s="74">
        <v>5647332.0329999998</v>
      </c>
      <c r="D23" s="74">
        <v>8833860.1099999994</v>
      </c>
      <c r="E23" s="36"/>
      <c r="F23" s="36">
        <v>22623.177199999998</v>
      </c>
      <c r="G23" s="62">
        <v>27555.199100000002</v>
      </c>
      <c r="H23" s="7" t="s">
        <v>92</v>
      </c>
      <c r="I23" s="77">
        <f t="shared" si="0"/>
        <v>1.5642537145646169</v>
      </c>
    </row>
    <row r="24" spans="1:13" s="7" customFormat="1" x14ac:dyDescent="0.2">
      <c r="B24" s="25" t="s">
        <v>30</v>
      </c>
      <c r="C24" s="74">
        <v>5930987.1950000003</v>
      </c>
      <c r="D24" s="74">
        <v>7000200.362999999</v>
      </c>
      <c r="E24" s="36"/>
      <c r="F24" s="36">
        <v>6146.8171079999993</v>
      </c>
      <c r="G24" s="38">
        <v>5388.5611879999988</v>
      </c>
      <c r="H24" s="7" t="s">
        <v>92</v>
      </c>
      <c r="I24" s="77">
        <f t="shared" si="0"/>
        <v>1.1802757505363319</v>
      </c>
    </row>
    <row r="25" spans="1:13" s="7" customFormat="1" x14ac:dyDescent="0.2">
      <c r="B25" s="26" t="s">
        <v>188</v>
      </c>
      <c r="C25" s="74">
        <v>4312414.6679999996</v>
      </c>
      <c r="D25" s="74">
        <v>3918309.6919999998</v>
      </c>
      <c r="E25" s="36"/>
      <c r="F25" s="36">
        <v>11854.03822</v>
      </c>
      <c r="G25" s="38">
        <v>8735.656649999999</v>
      </c>
      <c r="H25" s="7" t="s">
        <v>92</v>
      </c>
      <c r="I25" s="77">
        <f t="shared" si="0"/>
        <v>0.90861153058298616</v>
      </c>
    </row>
    <row r="26" spans="1:13" x14ac:dyDescent="0.2">
      <c r="B26" s="26" t="s">
        <v>189</v>
      </c>
      <c r="C26" s="74">
        <v>5685915.4239999996</v>
      </c>
      <c r="D26" s="74">
        <v>7706938.6910000006</v>
      </c>
      <c r="E26" s="36"/>
      <c r="F26" s="36">
        <v>11371.31</v>
      </c>
      <c r="G26" s="37">
        <v>10919.653999999999</v>
      </c>
      <c r="H26" s="7" t="s">
        <v>91</v>
      </c>
      <c r="I26" s="77">
        <f t="shared" si="0"/>
        <v>1.355443779284748</v>
      </c>
    </row>
    <row r="27" spans="1:13" x14ac:dyDescent="0.2">
      <c r="B27" s="26" t="s">
        <v>190</v>
      </c>
      <c r="C27" s="74">
        <v>2854235.5889999997</v>
      </c>
      <c r="D27" s="74">
        <v>2513026.0580000002</v>
      </c>
      <c r="E27" s="36"/>
      <c r="F27" s="36">
        <v>643.44199700000001</v>
      </c>
      <c r="G27" s="37">
        <v>457.40480100000002</v>
      </c>
      <c r="H27" s="7" t="s">
        <v>92</v>
      </c>
      <c r="I27" s="77">
        <f t="shared" si="0"/>
        <v>0.88045502189272873</v>
      </c>
    </row>
    <row r="28" spans="1:13" x14ac:dyDescent="0.2">
      <c r="B28" s="26" t="s">
        <v>191</v>
      </c>
      <c r="C28" s="74">
        <v>120431.399</v>
      </c>
      <c r="D28" s="74">
        <v>816983.50699999998</v>
      </c>
      <c r="E28" s="36"/>
      <c r="F28" s="36">
        <v>126.1489</v>
      </c>
      <c r="G28" s="37">
        <v>14867.188699999999</v>
      </c>
      <c r="H28" s="7" t="s">
        <v>92</v>
      </c>
      <c r="I28" s="77">
        <f t="shared" si="0"/>
        <v>6.7838081578708556</v>
      </c>
    </row>
    <row r="29" spans="1:13" x14ac:dyDescent="0.2">
      <c r="B29" s="26" t="s">
        <v>192</v>
      </c>
      <c r="C29" s="74">
        <v>46110.706999999995</v>
      </c>
      <c r="D29" s="74">
        <v>16296.089000000002</v>
      </c>
      <c r="E29" s="36"/>
      <c r="F29" s="36">
        <v>2.207506</v>
      </c>
      <c r="G29" s="37">
        <v>0.49492000000000003</v>
      </c>
      <c r="H29" s="7"/>
      <c r="I29" s="77">
        <f t="shared" si="0"/>
        <v>0.35341225629006301</v>
      </c>
    </row>
    <row r="30" spans="1:13" x14ac:dyDescent="0.2">
      <c r="B30" s="26" t="s">
        <v>193</v>
      </c>
      <c r="C30" s="74">
        <v>1761675.514</v>
      </c>
      <c r="D30" s="74">
        <v>1608969.3090000001</v>
      </c>
      <c r="E30" s="36"/>
      <c r="F30" s="36">
        <v>335.35355499999997</v>
      </c>
      <c r="G30" s="37">
        <v>358.33521999999999</v>
      </c>
      <c r="H30" s="7" t="s">
        <v>92</v>
      </c>
      <c r="I30" s="77">
        <f t="shared" si="0"/>
        <v>0.91331763211417383</v>
      </c>
    </row>
    <row r="31" spans="1:13" x14ac:dyDescent="0.2">
      <c r="B31" s="26" t="s">
        <v>194</v>
      </c>
      <c r="C31" s="74">
        <v>460812.63500000007</v>
      </c>
      <c r="D31" s="74">
        <v>1859759.7749999999</v>
      </c>
      <c r="E31" s="36"/>
      <c r="F31" s="36">
        <v>5113.4117729999998</v>
      </c>
      <c r="G31" s="37">
        <v>27968.829289999983</v>
      </c>
      <c r="H31" s="7" t="s">
        <v>92</v>
      </c>
      <c r="I31" s="77">
        <f t="shared" si="0"/>
        <v>4.0358263505513463</v>
      </c>
    </row>
    <row r="32" spans="1:13" x14ac:dyDescent="0.2">
      <c r="B32" s="26" t="s">
        <v>195</v>
      </c>
      <c r="C32" s="74">
        <v>381150.44</v>
      </c>
      <c r="D32" s="74">
        <v>523528.25300000003</v>
      </c>
      <c r="E32" s="36"/>
      <c r="F32" s="36">
        <v>180.083662</v>
      </c>
      <c r="G32" s="37">
        <v>195.09405600000002</v>
      </c>
      <c r="H32" s="7" t="s">
        <v>92</v>
      </c>
      <c r="I32" s="77">
        <f t="shared" si="0"/>
        <v>1.3735475498860765</v>
      </c>
    </row>
    <row r="33" spans="2:9" x14ac:dyDescent="0.2">
      <c r="B33" s="26" t="s">
        <v>196</v>
      </c>
      <c r="C33" s="74">
        <v>365168.98100000003</v>
      </c>
      <c r="D33" s="74">
        <v>193105.8839999999</v>
      </c>
      <c r="E33" s="36"/>
      <c r="F33" s="36">
        <v>74.012709000000001</v>
      </c>
      <c r="G33" s="37">
        <v>26.385395999999997</v>
      </c>
      <c r="H33" s="7" t="s">
        <v>92</v>
      </c>
      <c r="I33" s="77">
        <f t="shared" si="0"/>
        <v>0.52881239658195367</v>
      </c>
    </row>
    <row r="34" spans="2:9" x14ac:dyDescent="0.2">
      <c r="B34" s="26" t="s">
        <v>197</v>
      </c>
      <c r="C34" s="74">
        <v>212594.829</v>
      </c>
      <c r="D34" s="74">
        <v>249568.31700000001</v>
      </c>
      <c r="E34" s="36"/>
      <c r="F34" s="36">
        <v>283.59379999999999</v>
      </c>
      <c r="G34" s="37">
        <v>370.41046</v>
      </c>
      <c r="H34" s="7" t="s">
        <v>92</v>
      </c>
      <c r="I34" s="77">
        <f t="shared" si="0"/>
        <v>1.173915274298605</v>
      </c>
    </row>
    <row r="35" spans="2:9" x14ac:dyDescent="0.2">
      <c r="B35" s="26" t="s">
        <v>198</v>
      </c>
      <c r="C35" s="74">
        <v>51123.074999999997</v>
      </c>
      <c r="D35" s="74">
        <v>58755.445000000007</v>
      </c>
      <c r="E35" s="36"/>
      <c r="F35" s="36">
        <v>6.1308000000000007</v>
      </c>
      <c r="G35" s="37">
        <v>6.8711599999999997</v>
      </c>
      <c r="H35" t="s">
        <v>92</v>
      </c>
      <c r="I35" s="77">
        <f t="shared" si="0"/>
        <v>1.1492940320980303</v>
      </c>
    </row>
    <row r="36" spans="2:9" x14ac:dyDescent="0.2">
      <c r="B36" s="26" t="s">
        <v>199</v>
      </c>
      <c r="C36" s="74"/>
      <c r="D36" s="74"/>
      <c r="E36" s="36"/>
      <c r="F36" s="36">
        <v>0</v>
      </c>
      <c r="G36" s="37">
        <v>0</v>
      </c>
      <c r="H36" t="s">
        <v>91</v>
      </c>
      <c r="I36" s="77" t="e">
        <f>D36/C36</f>
        <v>#DIV/0!</v>
      </c>
    </row>
    <row r="37" spans="2:9" x14ac:dyDescent="0.2">
      <c r="B37" s="26" t="s">
        <v>200</v>
      </c>
      <c r="C37" s="74">
        <v>4557.1729999999998</v>
      </c>
      <c r="D37" s="74">
        <v>47659.312000000005</v>
      </c>
      <c r="E37" s="36"/>
      <c r="F37" s="36">
        <v>23.26</v>
      </c>
      <c r="G37" s="37">
        <v>49.260280000000002</v>
      </c>
      <c r="H37" t="s">
        <v>92</v>
      </c>
      <c r="I37" s="77">
        <f>D37/C37</f>
        <v>10.458087064063621</v>
      </c>
    </row>
    <row r="38" spans="2:9" x14ac:dyDescent="0.2">
      <c r="B38" s="1" t="s">
        <v>0</v>
      </c>
      <c r="C38" s="31">
        <f>SUM(C4:C37)</f>
        <v>1149020842.8009999</v>
      </c>
      <c r="D38" s="31">
        <f>SUM(D4:D37)</f>
        <v>1483843333.9829996</v>
      </c>
      <c r="E38" s="31"/>
      <c r="F38" s="31"/>
      <c r="G38" s="31"/>
    </row>
    <row r="39" spans="2:9" x14ac:dyDescent="0.2">
      <c r="B39" s="1"/>
      <c r="C39" s="31"/>
      <c r="D39" s="31"/>
      <c r="E39" s="31"/>
      <c r="F39" s="31"/>
    </row>
    <row r="40" spans="2:9" x14ac:dyDescent="0.2">
      <c r="B40" s="5" t="s">
        <v>28</v>
      </c>
      <c r="C40" s="28"/>
      <c r="D40" s="28"/>
      <c r="E40" s="28"/>
      <c r="F40" s="28"/>
    </row>
    <row r="41" spans="2:9" x14ac:dyDescent="0.2">
      <c r="B41" s="4" t="str">
        <f>B2</f>
        <v>5 kuud</v>
      </c>
      <c r="C41" s="29"/>
      <c r="D41" s="29"/>
      <c r="E41" s="29"/>
      <c r="F41" s="29"/>
    </row>
    <row r="42" spans="2:9" x14ac:dyDescent="0.2">
      <c r="B42" s="3" t="s">
        <v>33</v>
      </c>
      <c r="C42" s="33">
        <v>2021</v>
      </c>
      <c r="D42" s="33">
        <v>2022</v>
      </c>
      <c r="E42" s="33"/>
      <c r="F42" s="33">
        <v>2021</v>
      </c>
      <c r="G42" s="65">
        <v>2022</v>
      </c>
    </row>
    <row r="43" spans="2:9" x14ac:dyDescent="0.2">
      <c r="B43" s="18" t="s">
        <v>27</v>
      </c>
      <c r="C43" s="34">
        <v>189894194.359</v>
      </c>
      <c r="D43" s="34">
        <v>281446962.37299991</v>
      </c>
      <c r="E43" s="34"/>
      <c r="F43" s="45">
        <v>802100.35499999963</v>
      </c>
      <c r="G43" s="37">
        <v>814645.0129999998</v>
      </c>
      <c r="H43" t="s">
        <v>91</v>
      </c>
    </row>
    <row r="44" spans="2:9" s="7" customFormat="1" x14ac:dyDescent="0.2">
      <c r="B44" s="18" t="s">
        <v>30</v>
      </c>
      <c r="C44" s="34">
        <v>42046625.521000013</v>
      </c>
      <c r="D44" s="34">
        <v>59037670.972000003</v>
      </c>
      <c r="E44" s="34"/>
      <c r="F44" s="45">
        <v>53109.99315699999</v>
      </c>
      <c r="G44" s="38">
        <v>51736.771527000019</v>
      </c>
      <c r="H44" s="7" t="s">
        <v>92</v>
      </c>
    </row>
    <row r="45" spans="2:9" s="7" customFormat="1" x14ac:dyDescent="0.2">
      <c r="B45" s="18" t="s">
        <v>26</v>
      </c>
      <c r="C45" s="34">
        <v>26264335.126999989</v>
      </c>
      <c r="D45" s="34">
        <v>29549710.316999998</v>
      </c>
      <c r="E45" s="34"/>
      <c r="F45" s="45">
        <v>9996.1833009999937</v>
      </c>
      <c r="G45" s="38">
        <v>9407.0265610000006</v>
      </c>
      <c r="H45" s="7" t="s">
        <v>92</v>
      </c>
    </row>
    <row r="46" spans="2:9" s="7" customFormat="1" x14ac:dyDescent="0.2">
      <c r="B46" s="18" t="s">
        <v>23</v>
      </c>
      <c r="C46" s="34">
        <v>22890342.345999997</v>
      </c>
      <c r="D46" s="34">
        <v>43865404.90699999</v>
      </c>
      <c r="E46" s="34"/>
      <c r="F46" s="45">
        <v>286026.33200000005</v>
      </c>
      <c r="G46" s="38">
        <v>398765.3</v>
      </c>
      <c r="H46" s="7" t="s">
        <v>91</v>
      </c>
    </row>
    <row r="47" spans="2:9" s="7" customFormat="1" x14ac:dyDescent="0.2">
      <c r="B47" s="18" t="s">
        <v>22</v>
      </c>
      <c r="C47" s="34">
        <v>19511129.914000001</v>
      </c>
      <c r="D47" s="34">
        <v>28876983.380999997</v>
      </c>
      <c r="E47" s="34"/>
      <c r="F47" s="45"/>
      <c r="G47" s="38"/>
    </row>
    <row r="48" spans="2:9" s="7" customFormat="1" x14ac:dyDescent="0.2">
      <c r="B48" s="18" t="s">
        <v>25</v>
      </c>
      <c r="C48" s="34">
        <v>13105300.800000001</v>
      </c>
      <c r="D48" s="34">
        <v>26459178.722999997</v>
      </c>
      <c r="E48" s="34"/>
      <c r="F48" s="45"/>
      <c r="G48" s="38"/>
    </row>
    <row r="49" spans="2:8" s="7" customFormat="1" x14ac:dyDescent="0.2">
      <c r="B49" s="18" t="s">
        <v>24</v>
      </c>
      <c r="C49" s="34">
        <v>19845748.172999997</v>
      </c>
      <c r="D49" s="34">
        <v>40665597.720000021</v>
      </c>
      <c r="E49" s="34"/>
      <c r="F49" s="45">
        <v>51826.146000000001</v>
      </c>
      <c r="G49" s="38">
        <v>67767.984999999971</v>
      </c>
      <c r="H49" s="7" t="s">
        <v>91</v>
      </c>
    </row>
    <row r="50" spans="2:8" s="7" customFormat="1" x14ac:dyDescent="0.2">
      <c r="B50" s="18" t="s">
        <v>21</v>
      </c>
      <c r="C50" s="34">
        <v>14017013.999</v>
      </c>
      <c r="D50" s="34">
        <v>20633150.494999997</v>
      </c>
      <c r="E50" s="34"/>
      <c r="F50" s="45">
        <v>52348.625</v>
      </c>
      <c r="G50" s="38">
        <v>62478.758999999998</v>
      </c>
      <c r="H50" s="7" t="s">
        <v>91</v>
      </c>
    </row>
    <row r="51" spans="2:8" s="7" customFormat="1" x14ac:dyDescent="0.2">
      <c r="B51" s="18" t="s">
        <v>16</v>
      </c>
      <c r="C51" s="34">
        <v>13671812.230999999</v>
      </c>
      <c r="D51" s="34">
        <v>18504659.492999997</v>
      </c>
      <c r="E51" s="34"/>
      <c r="F51" s="45">
        <v>34471.73000000001</v>
      </c>
      <c r="G51" s="38">
        <v>39228.963999999993</v>
      </c>
      <c r="H51" s="7" t="s">
        <v>91</v>
      </c>
    </row>
    <row r="52" spans="2:8" s="7" customFormat="1" x14ac:dyDescent="0.2">
      <c r="B52" s="18" t="s">
        <v>20</v>
      </c>
      <c r="C52" s="34">
        <v>12109007.209000001</v>
      </c>
      <c r="D52" s="34">
        <v>16215146.941000002</v>
      </c>
      <c r="E52" s="34"/>
      <c r="F52" s="45">
        <v>34127.949999999997</v>
      </c>
      <c r="G52" s="38">
        <v>33728.258999999998</v>
      </c>
      <c r="H52" s="7" t="s">
        <v>91</v>
      </c>
    </row>
    <row r="53" spans="2:8" s="7" customFormat="1" x14ac:dyDescent="0.2">
      <c r="B53" s="18" t="s">
        <v>31</v>
      </c>
      <c r="C53" s="34">
        <v>9330130.3849999998</v>
      </c>
      <c r="D53" s="34">
        <v>7911739.8459999999</v>
      </c>
      <c r="E53" s="34"/>
      <c r="F53" s="45">
        <v>18359.928306999998</v>
      </c>
      <c r="G53" s="38">
        <v>11696.837976999999</v>
      </c>
      <c r="H53" s="7" t="s">
        <v>92</v>
      </c>
    </row>
    <row r="54" spans="2:8" s="7" customFormat="1" x14ac:dyDescent="0.2">
      <c r="B54" s="18" t="s">
        <v>19</v>
      </c>
      <c r="C54" s="34">
        <v>5984060.953999999</v>
      </c>
      <c r="D54" s="34">
        <v>11079178.728</v>
      </c>
      <c r="E54" s="34"/>
      <c r="F54" s="45"/>
      <c r="G54" s="38"/>
    </row>
    <row r="55" spans="2:8" s="7" customFormat="1" x14ac:dyDescent="0.2">
      <c r="B55" s="18" t="s">
        <v>94</v>
      </c>
      <c r="C55" s="34">
        <v>1281881.9290000002</v>
      </c>
      <c r="D55" s="34">
        <v>237215.85200000001</v>
      </c>
      <c r="E55" s="34"/>
      <c r="F55" s="45">
        <v>790.59369400000014</v>
      </c>
      <c r="G55" s="38">
        <v>4355.9135299999989</v>
      </c>
      <c r="H55" s="7" t="s">
        <v>92</v>
      </c>
    </row>
    <row r="56" spans="2:8" s="7" customFormat="1" x14ac:dyDescent="0.2">
      <c r="B56" s="18" t="s">
        <v>17</v>
      </c>
      <c r="C56" s="34">
        <v>8545979.8829999994</v>
      </c>
      <c r="D56" s="34">
        <v>18007194.745999999</v>
      </c>
      <c r="E56" s="34"/>
      <c r="F56" s="45"/>
      <c r="G56" s="38"/>
    </row>
    <row r="57" spans="2:8" s="7" customFormat="1" x14ac:dyDescent="0.2">
      <c r="B57" s="18" t="s">
        <v>18</v>
      </c>
      <c r="C57" s="34">
        <v>2059008.43</v>
      </c>
      <c r="D57" s="34">
        <v>2082184.5789999999</v>
      </c>
      <c r="E57" s="34"/>
      <c r="F57" s="45">
        <v>3682.4719030000001</v>
      </c>
      <c r="G57" s="38">
        <v>2427.682405</v>
      </c>
      <c r="H57" s="7" t="s">
        <v>92</v>
      </c>
    </row>
    <row r="58" spans="2:8" s="7" customFormat="1" x14ac:dyDescent="0.2">
      <c r="B58" s="18" t="s">
        <v>11</v>
      </c>
      <c r="C58" s="34">
        <v>3833780.8930000002</v>
      </c>
      <c r="D58" s="34">
        <v>4574565.5139999995</v>
      </c>
      <c r="E58" s="34"/>
      <c r="F58" s="45">
        <v>3119.9950199999994</v>
      </c>
      <c r="G58" s="38">
        <v>3077.5473099999999</v>
      </c>
      <c r="H58" s="7" t="s">
        <v>92</v>
      </c>
    </row>
    <row r="59" spans="2:8" s="7" customFormat="1" x14ac:dyDescent="0.2">
      <c r="B59" s="18" t="s">
        <v>15</v>
      </c>
      <c r="C59" s="34">
        <v>2591790.568</v>
      </c>
      <c r="D59" s="34">
        <v>3481675.6870000013</v>
      </c>
      <c r="E59" s="34"/>
      <c r="F59" s="63"/>
      <c r="G59" s="62"/>
    </row>
    <row r="60" spans="2:8" s="7" customFormat="1" x14ac:dyDescent="0.2">
      <c r="B60" s="18" t="s">
        <v>5</v>
      </c>
      <c r="C60" s="34">
        <v>1128520.5550000002</v>
      </c>
      <c r="D60" s="34">
        <v>1625853.0320000001</v>
      </c>
      <c r="E60" s="34"/>
      <c r="F60" s="63">
        <v>12662.775855999998</v>
      </c>
      <c r="G60" s="62">
        <v>8914.513907999999</v>
      </c>
      <c r="H60" s="7" t="s">
        <v>92</v>
      </c>
    </row>
    <row r="61" spans="2:8" s="7" customFormat="1" x14ac:dyDescent="0.2">
      <c r="B61" s="18" t="s">
        <v>12</v>
      </c>
      <c r="C61" s="34">
        <v>681819.51300000004</v>
      </c>
      <c r="D61" s="34">
        <v>292439.39300000004</v>
      </c>
      <c r="E61" s="34"/>
      <c r="F61" s="45">
        <v>355.80335199999996</v>
      </c>
      <c r="G61" s="38">
        <v>117.74588500000002</v>
      </c>
      <c r="H61" s="7" t="s">
        <v>92</v>
      </c>
    </row>
    <row r="62" spans="2:8" s="7" customFormat="1" x14ac:dyDescent="0.2">
      <c r="B62" s="18" t="s">
        <v>10</v>
      </c>
      <c r="C62" s="34">
        <v>394230.92700000003</v>
      </c>
      <c r="D62" s="34">
        <v>845199.19099999988</v>
      </c>
      <c r="E62" s="34"/>
      <c r="F62" s="45">
        <v>9512.1475040000005</v>
      </c>
      <c r="G62" s="38">
        <v>10480.404524</v>
      </c>
      <c r="H62" s="7" t="s">
        <v>92</v>
      </c>
    </row>
    <row r="63" spans="2:8" s="7" customFormat="1" x14ac:dyDescent="0.2">
      <c r="B63" s="18" t="s">
        <v>7</v>
      </c>
      <c r="C63" s="34">
        <v>585831.48600000003</v>
      </c>
      <c r="D63" s="34">
        <v>623339.40599999996</v>
      </c>
      <c r="E63" s="34"/>
      <c r="F63" s="45">
        <v>105.65029399999999</v>
      </c>
      <c r="G63" s="38">
        <v>104.61063500000002</v>
      </c>
      <c r="H63" s="7" t="s">
        <v>92</v>
      </c>
    </row>
    <row r="64" spans="2:8" s="7" customFormat="1" x14ac:dyDescent="0.2">
      <c r="B64" s="18" t="s">
        <v>93</v>
      </c>
      <c r="C64" s="34">
        <v>949825.96499999997</v>
      </c>
      <c r="D64" s="34">
        <v>913288.90899999999</v>
      </c>
      <c r="E64" s="34"/>
      <c r="F64" s="45">
        <v>9001.9849659999982</v>
      </c>
      <c r="G64" s="38">
        <v>5808.2008420000002</v>
      </c>
      <c r="H64" s="7" t="s">
        <v>92</v>
      </c>
    </row>
    <row r="65" spans="2:8" s="7" customFormat="1" x14ac:dyDescent="0.2">
      <c r="B65" s="18" t="s">
        <v>14</v>
      </c>
      <c r="C65" s="34">
        <v>692462.16899999999</v>
      </c>
      <c r="D65" s="34">
        <v>1129342.7359999998</v>
      </c>
      <c r="E65" s="34"/>
      <c r="F65" s="45">
        <v>6930.3393319999996</v>
      </c>
      <c r="G65" s="38">
        <v>6785.7057869999999</v>
      </c>
      <c r="H65" s="7" t="s">
        <v>92</v>
      </c>
    </row>
    <row r="66" spans="2:8" s="7" customFormat="1" x14ac:dyDescent="0.2">
      <c r="B66" s="18" t="s">
        <v>13</v>
      </c>
      <c r="C66" s="34">
        <v>537706.26899999997</v>
      </c>
      <c r="D66" s="34">
        <v>1001151.4040000001</v>
      </c>
      <c r="E66" s="34"/>
      <c r="F66" s="45">
        <v>936.33603000000005</v>
      </c>
      <c r="G66" s="38">
        <v>1375.4900680000001</v>
      </c>
      <c r="H66" s="7" t="s">
        <v>92</v>
      </c>
    </row>
    <row r="67" spans="2:8" s="7" customFormat="1" x14ac:dyDescent="0.2">
      <c r="B67" s="18" t="s">
        <v>6</v>
      </c>
      <c r="C67" s="34">
        <v>873319.62100000004</v>
      </c>
      <c r="D67" s="34">
        <v>443085.28700000001</v>
      </c>
      <c r="E67" s="34"/>
      <c r="F67" s="45">
        <v>3133.1277990000003</v>
      </c>
      <c r="G67" s="38">
        <v>1913.9059119999999</v>
      </c>
      <c r="H67" s="7" t="s">
        <v>92</v>
      </c>
    </row>
    <row r="68" spans="2:8" s="7" customFormat="1" x14ac:dyDescent="0.2">
      <c r="B68" s="18" t="s">
        <v>8</v>
      </c>
      <c r="C68" s="34">
        <v>289688.15700000001</v>
      </c>
      <c r="D68" s="34">
        <v>332900.29399999999</v>
      </c>
      <c r="E68" s="34"/>
      <c r="F68" s="45"/>
      <c r="G68" s="38"/>
    </row>
    <row r="69" spans="2:8" s="7" customFormat="1" x14ac:dyDescent="0.2">
      <c r="B69" s="18" t="s">
        <v>4</v>
      </c>
      <c r="C69" s="34">
        <v>314084.01500000001</v>
      </c>
      <c r="D69" s="34">
        <v>390776.80699999997</v>
      </c>
      <c r="E69" s="34"/>
      <c r="F69" s="45">
        <v>714.63100000000009</v>
      </c>
      <c r="G69" s="38">
        <v>585.69299999999998</v>
      </c>
      <c r="H69" s="7" t="s">
        <v>91</v>
      </c>
    </row>
    <row r="70" spans="2:8" s="7" customFormat="1" x14ac:dyDescent="0.2">
      <c r="B70" s="18" t="s">
        <v>2</v>
      </c>
      <c r="C70" s="34">
        <v>204416.09400000001</v>
      </c>
      <c r="D70" s="34">
        <v>24248.124</v>
      </c>
      <c r="E70" s="34"/>
      <c r="F70" s="45">
        <v>24.248124000000001</v>
      </c>
      <c r="G70" s="38">
        <v>13.239275999999998</v>
      </c>
      <c r="H70" s="7" t="s">
        <v>92</v>
      </c>
    </row>
    <row r="71" spans="2:8" s="7" customFormat="1" x14ac:dyDescent="0.2">
      <c r="B71" s="18" t="s">
        <v>3</v>
      </c>
      <c r="C71" s="34">
        <v>89541.967000000004</v>
      </c>
      <c r="D71" s="34">
        <v>123178.478</v>
      </c>
      <c r="E71" s="34"/>
      <c r="F71" s="45">
        <v>18.727408</v>
      </c>
      <c r="G71" s="38">
        <v>16.494666000000002</v>
      </c>
      <c r="H71" s="7" t="s">
        <v>92</v>
      </c>
    </row>
    <row r="72" spans="2:8" s="7" customFormat="1" x14ac:dyDescent="0.2">
      <c r="B72" s="18" t="s">
        <v>32</v>
      </c>
      <c r="C72" s="34">
        <v>2438082.2030000002</v>
      </c>
      <c r="D72" s="34">
        <v>1270765.648</v>
      </c>
      <c r="E72" s="34"/>
      <c r="F72" s="45">
        <v>13226.802710999998</v>
      </c>
      <c r="G72" s="38">
        <v>6297.7378250000002</v>
      </c>
      <c r="H72" s="7" t="s">
        <v>92</v>
      </c>
    </row>
    <row r="73" spans="2:8" s="7" customFormat="1" x14ac:dyDescent="0.2">
      <c r="B73" s="18" t="s">
        <v>9</v>
      </c>
      <c r="C73" s="34">
        <v>1190095.6730000002</v>
      </c>
      <c r="D73" s="34">
        <v>136735.06</v>
      </c>
      <c r="E73" s="34"/>
      <c r="F73" s="45">
        <v>6514.7109999999993</v>
      </c>
      <c r="G73" s="38">
        <v>232.63400000000001</v>
      </c>
      <c r="H73" s="7" t="s">
        <v>91</v>
      </c>
    </row>
    <row r="74" spans="2:8" s="7" customFormat="1" x14ac:dyDescent="0.2">
      <c r="B74" s="18" t="s">
        <v>95</v>
      </c>
      <c r="C74" s="34">
        <v>47624.561000000002</v>
      </c>
      <c r="D74" s="34">
        <v>39734.960999999996</v>
      </c>
      <c r="E74" s="34"/>
      <c r="F74" s="45">
        <v>1570.1071099999999</v>
      </c>
      <c r="G74" s="38">
        <v>1438.80134</v>
      </c>
      <c r="H74" s="7" t="s">
        <v>92</v>
      </c>
    </row>
    <row r="75" spans="2:8" s="7" customFormat="1" x14ac:dyDescent="0.2">
      <c r="B75" s="18" t="s">
        <v>114</v>
      </c>
      <c r="C75" s="34">
        <v>0</v>
      </c>
      <c r="D75" s="34">
        <v>0</v>
      </c>
      <c r="E75" s="34"/>
      <c r="F75" s="45">
        <v>0</v>
      </c>
      <c r="G75" s="38">
        <v>0</v>
      </c>
      <c r="H75" s="7" t="s">
        <v>92</v>
      </c>
    </row>
    <row r="76" spans="2:8" s="7" customFormat="1" x14ac:dyDescent="0.2">
      <c r="B76" s="18" t="s">
        <v>1</v>
      </c>
      <c r="C76" s="34">
        <v>3720.808</v>
      </c>
      <c r="D76" s="34">
        <v>10042.803</v>
      </c>
      <c r="E76" s="34"/>
      <c r="F76" s="45">
        <v>1.374816</v>
      </c>
      <c r="G76" s="38">
        <v>13.83202</v>
      </c>
      <c r="H76" s="7" t="s">
        <v>92</v>
      </c>
    </row>
    <row r="77" spans="2:8" x14ac:dyDescent="0.2">
      <c r="B77" s="1" t="s">
        <v>0</v>
      </c>
      <c r="C77" s="31">
        <f>SUM(C43:C76)</f>
        <v>417403112.704</v>
      </c>
      <c r="D77" s="31">
        <f>SUM(D43:D76)</f>
        <v>621830301.80699992</v>
      </c>
      <c r="E77" s="31"/>
      <c r="F77" s="31"/>
    </row>
  </sheetData>
  <sortState xmlns:xlrd2="http://schemas.microsoft.com/office/spreadsheetml/2017/richdata2" ref="B4:B35">
    <sortCondition ref="B4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>
    <tabColor rgb="FFFFC000"/>
  </sheetPr>
  <dimension ref="A1:G723"/>
  <sheetViews>
    <sheetView workbookViewId="0">
      <pane ySplit="4" topLeftCell="A5" activePane="bottomLeft" state="frozen"/>
      <selection activeCell="B5" sqref="B5:N1619"/>
      <selection pane="bottomLeft" activeCell="C115" sqref="C115:D115"/>
    </sheetView>
  </sheetViews>
  <sheetFormatPr defaultColWidth="8.85546875" defaultRowHeight="13.5" x14ac:dyDescent="0.25"/>
  <cols>
    <col min="1" max="1" width="3.140625" style="80" customWidth="1"/>
    <col min="2" max="2" width="50.42578125" style="80" bestFit="1" customWidth="1"/>
    <col min="3" max="3" width="15.42578125" style="81" customWidth="1"/>
    <col min="4" max="4" width="15.42578125" style="80" customWidth="1"/>
    <col min="5" max="6" width="15.140625" style="80" customWidth="1"/>
    <col min="7" max="16384" width="8.85546875" style="80"/>
  </cols>
  <sheetData>
    <row r="1" spans="2:6" x14ac:dyDescent="0.25">
      <c r="D1" s="82"/>
    </row>
    <row r="2" spans="2:6" x14ac:dyDescent="0.25">
      <c r="B2" s="83" t="s">
        <v>29</v>
      </c>
      <c r="C2" s="84" t="s">
        <v>153</v>
      </c>
      <c r="D2" s="85"/>
      <c r="E2" s="86" t="s">
        <v>154</v>
      </c>
    </row>
    <row r="3" spans="2:6" x14ac:dyDescent="0.25">
      <c r="B3" s="87"/>
      <c r="C3" s="107"/>
      <c r="D3" s="108"/>
      <c r="E3" s="107"/>
      <c r="F3" s="107"/>
    </row>
    <row r="4" spans="2:6" x14ac:dyDescent="0.25">
      <c r="B4" s="88" t="s">
        <v>34</v>
      </c>
      <c r="C4" s="89">
        <v>2021</v>
      </c>
      <c r="D4" s="90">
        <v>2022</v>
      </c>
      <c r="E4" s="89">
        <v>2021</v>
      </c>
      <c r="F4" s="90">
        <v>2022</v>
      </c>
    </row>
    <row r="5" spans="2:6" x14ac:dyDescent="0.25">
      <c r="B5" s="91" t="s">
        <v>22</v>
      </c>
      <c r="C5" s="92">
        <v>167017268.72</v>
      </c>
      <c r="D5" s="92">
        <v>231042703.37900001</v>
      </c>
      <c r="E5" s="92" t="s">
        <v>169</v>
      </c>
      <c r="F5" s="92" t="s">
        <v>169</v>
      </c>
    </row>
    <row r="6" spans="2:6" x14ac:dyDescent="0.25">
      <c r="B6" s="80" t="s">
        <v>35</v>
      </c>
      <c r="C6" s="92">
        <v>33024276.280000005</v>
      </c>
      <c r="D6" s="92">
        <v>43144149.743000001</v>
      </c>
      <c r="E6" s="93"/>
      <c r="F6" s="93"/>
    </row>
    <row r="7" spans="2:6" x14ac:dyDescent="0.25">
      <c r="B7" s="80" t="s">
        <v>47</v>
      </c>
      <c r="C7" s="92">
        <v>19096209.009999998</v>
      </c>
      <c r="D7" s="92">
        <v>27293214.310000002</v>
      </c>
      <c r="E7" s="93"/>
      <c r="F7" s="93"/>
    </row>
    <row r="8" spans="2:6" x14ac:dyDescent="0.25">
      <c r="B8" s="80" t="s">
        <v>45</v>
      </c>
      <c r="C8" s="92">
        <v>25908867.109999999</v>
      </c>
      <c r="D8" s="92">
        <v>26086148.880999997</v>
      </c>
      <c r="E8" s="93"/>
      <c r="F8" s="93"/>
    </row>
    <row r="9" spans="2:6" x14ac:dyDescent="0.25">
      <c r="B9" s="80" t="s">
        <v>36</v>
      </c>
      <c r="C9" s="81">
        <v>18318268.888999999</v>
      </c>
      <c r="D9" s="80">
        <v>25644058.965999998</v>
      </c>
    </row>
    <row r="10" spans="2:6" x14ac:dyDescent="0.25">
      <c r="B10" s="80" t="s">
        <v>71</v>
      </c>
      <c r="C10" s="92">
        <v>9891340.3699999992</v>
      </c>
      <c r="D10" s="92">
        <v>21576340.710000001</v>
      </c>
      <c r="E10" s="93"/>
      <c r="F10" s="93"/>
    </row>
    <row r="11" spans="2:6" x14ac:dyDescent="0.25">
      <c r="B11" s="80" t="s">
        <v>76</v>
      </c>
      <c r="C11" s="81">
        <v>16232276.83</v>
      </c>
      <c r="D11" s="80">
        <v>20215530.330000002</v>
      </c>
    </row>
    <row r="12" spans="2:6" x14ac:dyDescent="0.25">
      <c r="B12" s="80" t="s">
        <v>41</v>
      </c>
      <c r="C12" s="92">
        <v>6990820.9440000001</v>
      </c>
      <c r="D12" s="92">
        <v>12671116.014</v>
      </c>
      <c r="E12" s="93"/>
      <c r="F12" s="93"/>
    </row>
    <row r="13" spans="2:6" x14ac:dyDescent="0.25">
      <c r="B13" s="80" t="s">
        <v>53</v>
      </c>
      <c r="C13" s="92">
        <v>7505692.2460000003</v>
      </c>
      <c r="D13" s="92">
        <v>10937031.301000001</v>
      </c>
      <c r="E13" s="93"/>
      <c r="F13" s="93"/>
    </row>
    <row r="14" spans="2:6" x14ac:dyDescent="0.25">
      <c r="B14" s="80" t="s">
        <v>202</v>
      </c>
      <c r="C14" s="92">
        <v>5863904.1850000005</v>
      </c>
      <c r="D14" s="92">
        <v>9652532.9740000013</v>
      </c>
      <c r="E14" s="93"/>
      <c r="F14" s="93"/>
    </row>
    <row r="15" spans="2:6" x14ac:dyDescent="0.25">
      <c r="B15" s="80" t="s">
        <v>44</v>
      </c>
      <c r="C15" s="92">
        <v>6301463.4570000004</v>
      </c>
      <c r="D15" s="92">
        <v>8206042.6809999999</v>
      </c>
      <c r="E15" s="93"/>
      <c r="F15" s="93"/>
    </row>
    <row r="16" spans="2:6" x14ac:dyDescent="0.25">
      <c r="B16" s="80" t="s">
        <v>37</v>
      </c>
      <c r="C16" s="92">
        <v>6123527.9380000001</v>
      </c>
      <c r="D16" s="92">
        <v>8039936.2540000025</v>
      </c>
      <c r="E16" s="93"/>
      <c r="F16" s="93"/>
    </row>
    <row r="17" spans="2:6" x14ac:dyDescent="0.25">
      <c r="B17" s="80" t="s">
        <v>39</v>
      </c>
      <c r="C17" s="81">
        <v>2013042.969</v>
      </c>
      <c r="D17" s="80">
        <v>3774561.5660000001</v>
      </c>
    </row>
    <row r="18" spans="2:6" x14ac:dyDescent="0.25">
      <c r="B18" s="80" t="s">
        <v>203</v>
      </c>
      <c r="C18" s="81">
        <v>2365745.4359999998</v>
      </c>
      <c r="D18" s="80">
        <v>2117464.8829999999</v>
      </c>
    </row>
    <row r="19" spans="2:6" x14ac:dyDescent="0.25">
      <c r="B19" s="80" t="s">
        <v>85</v>
      </c>
      <c r="C19" s="81">
        <v>887715.56299999997</v>
      </c>
      <c r="D19" s="80">
        <v>1165585.6369999999</v>
      </c>
    </row>
    <row r="20" spans="2:6" x14ac:dyDescent="0.25">
      <c r="B20" s="80" t="s">
        <v>51</v>
      </c>
      <c r="C20" s="92">
        <v>668574.00799999991</v>
      </c>
      <c r="D20" s="92">
        <v>746731.1179999999</v>
      </c>
      <c r="E20" s="93"/>
      <c r="F20" s="93"/>
    </row>
    <row r="21" spans="2:6" x14ac:dyDescent="0.25">
      <c r="B21" s="80" t="s">
        <v>43</v>
      </c>
      <c r="C21" s="92">
        <v>832932.73600000003</v>
      </c>
      <c r="D21" s="92">
        <v>558064.06499999994</v>
      </c>
      <c r="E21" s="93"/>
      <c r="F21" s="93"/>
    </row>
    <row r="22" spans="2:6" x14ac:dyDescent="0.25">
      <c r="B22" s="80" t="s">
        <v>60</v>
      </c>
      <c r="C22" s="81">
        <v>314707.16899999999</v>
      </c>
      <c r="D22" s="80">
        <v>258187.96799999999</v>
      </c>
    </row>
    <row r="24" spans="2:6" x14ac:dyDescent="0.25">
      <c r="C24" s="92"/>
      <c r="D24" s="92"/>
      <c r="E24" s="93"/>
      <c r="F24" s="93"/>
    </row>
    <row r="25" spans="2:6" x14ac:dyDescent="0.25">
      <c r="C25" s="92"/>
      <c r="D25" s="92"/>
      <c r="E25" s="93"/>
      <c r="F25" s="93"/>
    </row>
    <row r="27" spans="2:6" x14ac:dyDescent="0.25">
      <c r="C27" s="92"/>
      <c r="D27" s="92"/>
      <c r="E27" s="93"/>
      <c r="F27" s="93"/>
    </row>
    <row r="28" spans="2:6" x14ac:dyDescent="0.25">
      <c r="C28" s="92"/>
      <c r="D28" s="92"/>
      <c r="E28" s="93"/>
      <c r="F28" s="93"/>
    </row>
    <row r="29" spans="2:6" x14ac:dyDescent="0.25">
      <c r="C29" s="92"/>
      <c r="D29" s="92"/>
      <c r="E29" s="93"/>
      <c r="F29" s="93"/>
    </row>
    <row r="31" spans="2:6" x14ac:dyDescent="0.25">
      <c r="C31" s="92"/>
      <c r="D31" s="92"/>
      <c r="E31" s="93"/>
      <c r="F31" s="93"/>
    </row>
    <row r="33" spans="1:7" x14ac:dyDescent="0.25">
      <c r="C33" s="92"/>
      <c r="D33" s="92"/>
      <c r="E33" s="93"/>
      <c r="F33" s="93"/>
    </row>
    <row r="34" spans="1:7" x14ac:dyDescent="0.25">
      <c r="C34" s="92"/>
      <c r="D34" s="92"/>
      <c r="E34" s="93"/>
      <c r="F34" s="93"/>
    </row>
    <row r="35" spans="1:7" x14ac:dyDescent="0.25">
      <c r="C35" s="92"/>
      <c r="D35" s="92"/>
      <c r="E35" s="93"/>
      <c r="F35" s="93"/>
    </row>
    <row r="36" spans="1:7" x14ac:dyDescent="0.25">
      <c r="C36" s="92"/>
      <c r="D36" s="92"/>
      <c r="E36" s="93"/>
      <c r="F36" s="93"/>
    </row>
    <row r="37" spans="1:7" x14ac:dyDescent="0.25">
      <c r="C37" s="92"/>
      <c r="D37" s="92"/>
      <c r="E37" s="93"/>
      <c r="F37" s="93"/>
    </row>
    <row r="38" spans="1:7" x14ac:dyDescent="0.25">
      <c r="C38" s="92"/>
      <c r="D38" s="92"/>
      <c r="E38" s="93"/>
      <c r="F38" s="93"/>
    </row>
    <row r="39" spans="1:7" x14ac:dyDescent="0.25">
      <c r="C39" s="92"/>
      <c r="D39" s="92"/>
      <c r="E39" s="93"/>
      <c r="F39" s="93"/>
    </row>
    <row r="40" spans="1:7" x14ac:dyDescent="0.25">
      <c r="C40" s="92"/>
      <c r="D40" s="92"/>
      <c r="E40" s="93"/>
      <c r="F40" s="93"/>
    </row>
    <row r="41" spans="1:7" x14ac:dyDescent="0.25">
      <c r="A41" s="94"/>
      <c r="C41" s="92"/>
      <c r="D41" s="92"/>
      <c r="E41" s="93"/>
      <c r="F41" s="93"/>
    </row>
    <row r="42" spans="1:7" x14ac:dyDescent="0.25">
      <c r="A42" s="94"/>
      <c r="B42" s="95" t="s">
        <v>11</v>
      </c>
      <c r="C42" s="96">
        <v>176673174.55399999</v>
      </c>
      <c r="D42" s="96">
        <v>249245883.60499999</v>
      </c>
      <c r="E42" s="97">
        <v>106805.08724400001</v>
      </c>
      <c r="F42" s="97">
        <v>102272.2807</v>
      </c>
      <c r="G42" s="80" t="s">
        <v>92</v>
      </c>
    </row>
    <row r="43" spans="1:7" x14ac:dyDescent="0.25">
      <c r="B43" s="80" t="s">
        <v>44</v>
      </c>
      <c r="C43" s="93">
        <v>42198631.710000001</v>
      </c>
      <c r="D43" s="93">
        <v>65464745.644000001</v>
      </c>
      <c r="E43" s="93">
        <v>30344.26467</v>
      </c>
      <c r="F43" s="93">
        <v>35798.043429999998</v>
      </c>
    </row>
    <row r="44" spans="1:7" x14ac:dyDescent="0.25">
      <c r="B44" s="80" t="s">
        <v>35</v>
      </c>
      <c r="C44" s="93">
        <v>24077739.5</v>
      </c>
      <c r="D44" s="93">
        <v>60158610.947999999</v>
      </c>
      <c r="E44" s="93">
        <v>15209.526330000001</v>
      </c>
      <c r="F44" s="93">
        <v>17735.803759999999</v>
      </c>
    </row>
    <row r="45" spans="1:7" x14ac:dyDescent="0.25">
      <c r="B45" s="80" t="s">
        <v>47</v>
      </c>
      <c r="C45" s="93">
        <v>33050106.979999997</v>
      </c>
      <c r="D45" s="93">
        <v>34230027.93</v>
      </c>
      <c r="E45" s="93">
        <v>10904.260549000001</v>
      </c>
      <c r="F45" s="93">
        <v>10774.114129999998</v>
      </c>
    </row>
    <row r="46" spans="1:7" x14ac:dyDescent="0.25">
      <c r="B46" s="80" t="s">
        <v>202</v>
      </c>
      <c r="C46" s="93">
        <v>14819833.297999999</v>
      </c>
      <c r="D46" s="93">
        <v>20297334.669999998</v>
      </c>
      <c r="E46" s="93">
        <v>9182.5477450000017</v>
      </c>
      <c r="F46" s="93">
        <v>8519.0821099999994</v>
      </c>
    </row>
    <row r="47" spans="1:7" x14ac:dyDescent="0.25">
      <c r="B47" s="80" t="s">
        <v>36</v>
      </c>
      <c r="C47" s="93">
        <v>9922318.0409999993</v>
      </c>
      <c r="D47" s="93">
        <v>13733813.021</v>
      </c>
      <c r="E47" s="93">
        <v>4588.3553000000002</v>
      </c>
      <c r="F47" s="93">
        <v>4144.2157999999999</v>
      </c>
    </row>
    <row r="48" spans="1:7" x14ac:dyDescent="0.25">
      <c r="B48" s="80" t="s">
        <v>53</v>
      </c>
      <c r="C48" s="93">
        <v>11019595.365</v>
      </c>
      <c r="D48" s="93">
        <v>11750566.361</v>
      </c>
      <c r="E48" s="93">
        <v>8233.1962100000001</v>
      </c>
      <c r="F48" s="93">
        <v>5435.2815999999993</v>
      </c>
    </row>
    <row r="49" spans="2:6" x14ac:dyDescent="0.25">
      <c r="B49" s="80" t="s">
        <v>203</v>
      </c>
      <c r="C49" s="93">
        <v>16901917.626000002</v>
      </c>
      <c r="D49" s="93">
        <v>6734461.3870000001</v>
      </c>
      <c r="E49" s="93">
        <v>13720.245439999999</v>
      </c>
      <c r="F49" s="93">
        <v>5219.05</v>
      </c>
    </row>
    <row r="50" spans="2:6" x14ac:dyDescent="0.25">
      <c r="B50" s="80" t="s">
        <v>45</v>
      </c>
      <c r="C50" s="93">
        <v>3474746.2629999998</v>
      </c>
      <c r="D50" s="93">
        <v>5259386.8209999995</v>
      </c>
      <c r="E50" s="93">
        <v>2100.9594500000003</v>
      </c>
      <c r="F50" s="93">
        <v>2145.3888400000001</v>
      </c>
    </row>
    <row r="51" spans="2:6" x14ac:dyDescent="0.25">
      <c r="B51" s="80" t="s">
        <v>59</v>
      </c>
      <c r="C51" s="93">
        <v>1838411.2250000001</v>
      </c>
      <c r="D51" s="93">
        <v>3888910.4720000001</v>
      </c>
      <c r="E51" s="93">
        <v>1219.08601</v>
      </c>
      <c r="F51" s="93">
        <v>1568.7459799999999</v>
      </c>
    </row>
    <row r="52" spans="2:6" x14ac:dyDescent="0.25">
      <c r="B52" s="80" t="s">
        <v>220</v>
      </c>
      <c r="C52" s="93">
        <v>0</v>
      </c>
      <c r="D52" s="93">
        <v>3425822</v>
      </c>
      <c r="E52" s="93">
        <v>0</v>
      </c>
      <c r="F52" s="93">
        <v>1272</v>
      </c>
    </row>
    <row r="53" spans="2:6" x14ac:dyDescent="0.25">
      <c r="B53" s="80" t="s">
        <v>76</v>
      </c>
      <c r="C53" s="93">
        <v>932266.65</v>
      </c>
      <c r="D53" s="93">
        <v>2364203.0699999998</v>
      </c>
      <c r="E53" s="93">
        <v>394.16307000000006</v>
      </c>
      <c r="F53" s="93">
        <v>641.50386000000003</v>
      </c>
    </row>
    <row r="54" spans="2:6" x14ac:dyDescent="0.25">
      <c r="B54" s="80" t="s">
        <v>62</v>
      </c>
      <c r="C54" s="93">
        <v>1953380.21</v>
      </c>
      <c r="D54" s="93">
        <v>2134173.145</v>
      </c>
      <c r="E54" s="93">
        <v>1238.2621999999999</v>
      </c>
      <c r="F54" s="93">
        <v>1071.9376000000002</v>
      </c>
    </row>
    <row r="55" spans="2:6" x14ac:dyDescent="0.25">
      <c r="B55" s="80" t="s">
        <v>79</v>
      </c>
      <c r="C55" s="93">
        <v>2233765.5599999996</v>
      </c>
      <c r="D55" s="93">
        <v>2039353.4300000002</v>
      </c>
      <c r="E55" s="93">
        <v>1269.8309999999999</v>
      </c>
      <c r="F55" s="93">
        <v>734.53599999999994</v>
      </c>
    </row>
    <row r="56" spans="2:6" x14ac:dyDescent="0.25">
      <c r="B56" s="80" t="s">
        <v>55</v>
      </c>
      <c r="C56" s="93">
        <v>1665051.44</v>
      </c>
      <c r="D56" s="93">
        <v>2018541.1</v>
      </c>
      <c r="E56" s="93">
        <v>622.85847000000001</v>
      </c>
      <c r="F56" s="93">
        <v>585.63142999999991</v>
      </c>
    </row>
    <row r="57" spans="2:6" x14ac:dyDescent="0.25">
      <c r="B57" s="80" t="s">
        <v>37</v>
      </c>
      <c r="C57" s="93">
        <v>636109.04599999997</v>
      </c>
      <c r="D57" s="93">
        <v>1994013.24</v>
      </c>
      <c r="E57" s="93">
        <v>399.24799999999999</v>
      </c>
      <c r="F57" s="93">
        <v>618.68499999999995</v>
      </c>
    </row>
    <row r="58" spans="2:6" x14ac:dyDescent="0.25">
      <c r="B58" s="80" t="s">
        <v>46</v>
      </c>
      <c r="C58" s="93">
        <v>1135484.73</v>
      </c>
      <c r="D58" s="93">
        <v>1879762.9100000001</v>
      </c>
      <c r="E58" s="93">
        <v>629.96469999999999</v>
      </c>
      <c r="F58" s="93">
        <v>749.18412000000001</v>
      </c>
    </row>
    <row r="59" spans="2:6" x14ac:dyDescent="0.25">
      <c r="B59" s="80" t="s">
        <v>71</v>
      </c>
      <c r="C59" s="93">
        <v>1372137.69</v>
      </c>
      <c r="D59" s="93">
        <v>1628669.4200000002</v>
      </c>
      <c r="E59" s="93">
        <v>862.41168999999991</v>
      </c>
      <c r="F59" s="93">
        <v>773.50532999999996</v>
      </c>
    </row>
    <row r="60" spans="2:6" x14ac:dyDescent="0.25">
      <c r="B60" s="80" t="s">
        <v>70</v>
      </c>
      <c r="C60" s="93">
        <v>1296382.4210000001</v>
      </c>
      <c r="D60" s="93">
        <v>1610621.8129999998</v>
      </c>
      <c r="E60" s="93">
        <v>814.75868999999989</v>
      </c>
      <c r="F60" s="93">
        <v>728.85900000000004</v>
      </c>
    </row>
    <row r="61" spans="2:6" x14ac:dyDescent="0.25">
      <c r="B61" s="80" t="s">
        <v>60</v>
      </c>
      <c r="C61" s="93">
        <v>1329447.253</v>
      </c>
      <c r="D61" s="93">
        <v>1597652.4839999999</v>
      </c>
      <c r="E61" s="93">
        <v>807.5214299999999</v>
      </c>
      <c r="F61" s="93">
        <v>727.93936999999994</v>
      </c>
    </row>
    <row r="62" spans="2:6" x14ac:dyDescent="0.25">
      <c r="B62" s="80" t="s">
        <v>43</v>
      </c>
      <c r="C62" s="93">
        <v>1132507.8569999998</v>
      </c>
      <c r="D62" s="93">
        <v>1488354.5049999999</v>
      </c>
      <c r="E62" s="93">
        <v>923.18895000000009</v>
      </c>
      <c r="F62" s="93">
        <v>753.07500000000005</v>
      </c>
    </row>
    <row r="63" spans="2:6" x14ac:dyDescent="0.25">
      <c r="B63" s="80" t="s">
        <v>201</v>
      </c>
      <c r="C63" s="93">
        <v>714084.57000000007</v>
      </c>
      <c r="D63" s="93">
        <v>1332045.3700000001</v>
      </c>
      <c r="E63" s="93">
        <v>431.36369000000002</v>
      </c>
      <c r="F63" s="93">
        <v>515.32933000000003</v>
      </c>
    </row>
    <row r="64" spans="2:6" x14ac:dyDescent="0.25">
      <c r="B64" s="80" t="s">
        <v>41</v>
      </c>
      <c r="C64" s="93">
        <v>1044427.858</v>
      </c>
      <c r="D64" s="93">
        <v>916332.64700000011</v>
      </c>
      <c r="E64" s="93">
        <v>741.40354000000002</v>
      </c>
      <c r="F64" s="93">
        <v>461.21681999999998</v>
      </c>
    </row>
    <row r="65" spans="2:6" x14ac:dyDescent="0.25">
      <c r="B65" s="80" t="s">
        <v>39</v>
      </c>
      <c r="C65" s="93">
        <v>1211557.902</v>
      </c>
      <c r="D65" s="93">
        <v>878758.22599999991</v>
      </c>
      <c r="E65" s="93">
        <v>806.46799999999996</v>
      </c>
      <c r="F65" s="93">
        <v>361.43900000000002</v>
      </c>
    </row>
    <row r="66" spans="2:6" x14ac:dyDescent="0.25">
      <c r="B66" s="80" t="s">
        <v>51</v>
      </c>
      <c r="C66" s="93">
        <v>897454.02200000011</v>
      </c>
      <c r="D66" s="93">
        <v>811370.67399999988</v>
      </c>
      <c r="E66" s="93">
        <v>465.87400000000002</v>
      </c>
      <c r="F66" s="93">
        <v>385.91265000000004</v>
      </c>
    </row>
    <row r="67" spans="2:6" x14ac:dyDescent="0.25">
      <c r="B67" s="80" t="s">
        <v>80</v>
      </c>
      <c r="C67" s="93">
        <v>257380.52000000002</v>
      </c>
      <c r="D67" s="93">
        <v>432125.2</v>
      </c>
      <c r="E67" s="93">
        <v>121.812</v>
      </c>
      <c r="F67" s="93">
        <v>183.43700000000001</v>
      </c>
    </row>
    <row r="68" spans="2:6" x14ac:dyDescent="0.25">
      <c r="B68" s="80" t="s">
        <v>214</v>
      </c>
      <c r="C68" s="93">
        <v>0</v>
      </c>
      <c r="D68" s="93">
        <v>241435</v>
      </c>
      <c r="E68" s="93">
        <v>0</v>
      </c>
      <c r="F68" s="93">
        <v>19.038</v>
      </c>
    </row>
    <row r="69" spans="2:6" x14ac:dyDescent="0.25">
      <c r="B69" s="80" t="s">
        <v>61</v>
      </c>
      <c r="C69" s="93">
        <v>267309.02</v>
      </c>
      <c r="D69" s="93">
        <v>227553.40999999997</v>
      </c>
      <c r="E69" s="93">
        <v>205.58144000000001</v>
      </c>
      <c r="F69" s="93">
        <v>114.51900000000001</v>
      </c>
    </row>
    <row r="70" spans="2:6" x14ac:dyDescent="0.25">
      <c r="B70" s="80" t="s">
        <v>42</v>
      </c>
      <c r="C70" s="93">
        <v>99755.465999999986</v>
      </c>
      <c r="D70" s="93">
        <v>208820.44100000002</v>
      </c>
      <c r="E70" s="93">
        <v>55.664000000000001</v>
      </c>
      <c r="F70" s="93">
        <v>61.701000000000001</v>
      </c>
    </row>
    <row r="71" spans="2:6" x14ac:dyDescent="0.25">
      <c r="B71" s="80" t="s">
        <v>73</v>
      </c>
      <c r="C71" s="93">
        <v>206078.14199999999</v>
      </c>
      <c r="D71" s="93">
        <v>140930.28700000001</v>
      </c>
      <c r="E71" s="93">
        <v>149.33855</v>
      </c>
      <c r="F71" s="93">
        <v>77.06</v>
      </c>
    </row>
    <row r="72" spans="2:6" x14ac:dyDescent="0.25">
      <c r="B72" s="80" t="s">
        <v>208</v>
      </c>
      <c r="C72" s="93">
        <v>44070.11</v>
      </c>
      <c r="D72" s="93">
        <v>66422.212</v>
      </c>
      <c r="E72" s="93">
        <v>30.419409999999999</v>
      </c>
      <c r="F72" s="93">
        <v>23.419540000000001</v>
      </c>
    </row>
    <row r="73" spans="2:6" x14ac:dyDescent="0.25">
      <c r="B73" s="80" t="s">
        <v>84</v>
      </c>
      <c r="C73" s="93">
        <v>3422.6309999999999</v>
      </c>
      <c r="D73" s="93">
        <v>48450.14</v>
      </c>
      <c r="E73" s="93">
        <v>0.33</v>
      </c>
      <c r="F73" s="93">
        <v>4.78</v>
      </c>
    </row>
    <row r="74" spans="2:6" x14ac:dyDescent="0.25">
      <c r="B74" s="80" t="s">
        <v>54</v>
      </c>
      <c r="C74" s="93">
        <v>178640</v>
      </c>
      <c r="D74" s="93">
        <v>43799</v>
      </c>
      <c r="E74" s="93">
        <v>100.267</v>
      </c>
      <c r="F74" s="93">
        <v>14.4</v>
      </c>
    </row>
    <row r="75" spans="2:6" x14ac:dyDescent="0.25">
      <c r="B75" s="80" t="s">
        <v>38</v>
      </c>
      <c r="C75" s="93">
        <v>0</v>
      </c>
      <c r="D75" s="93">
        <v>35188</v>
      </c>
      <c r="E75" s="93">
        <v>0</v>
      </c>
      <c r="F75" s="93">
        <v>12.21</v>
      </c>
    </row>
    <row r="76" spans="2:6" x14ac:dyDescent="0.25">
      <c r="B76" s="80" t="s">
        <v>81</v>
      </c>
      <c r="C76" s="93">
        <v>85851.8</v>
      </c>
      <c r="D76" s="93">
        <v>34592.748</v>
      </c>
      <c r="E76" s="93">
        <v>21.084</v>
      </c>
      <c r="F76" s="93">
        <v>3.23</v>
      </c>
    </row>
    <row r="77" spans="2:6" x14ac:dyDescent="0.25">
      <c r="B77" s="80" t="s">
        <v>210</v>
      </c>
      <c r="C77" s="93">
        <v>157093</v>
      </c>
      <c r="D77" s="93">
        <v>31450</v>
      </c>
      <c r="E77" s="93">
        <v>70.686000000000007</v>
      </c>
      <c r="F77" s="93">
        <v>18.001000000000001</v>
      </c>
    </row>
    <row r="78" spans="2:6" x14ac:dyDescent="0.25">
      <c r="B78" s="80" t="s">
        <v>216</v>
      </c>
      <c r="C78" s="93">
        <v>19450</v>
      </c>
      <c r="D78" s="93">
        <v>29300</v>
      </c>
      <c r="E78" s="93">
        <v>9.36</v>
      </c>
      <c r="F78" s="93">
        <v>10.24</v>
      </c>
    </row>
    <row r="79" spans="2:6" x14ac:dyDescent="0.25">
      <c r="B79" s="80" t="s">
        <v>78</v>
      </c>
      <c r="C79" s="93">
        <v>10575.805</v>
      </c>
      <c r="D79" s="93">
        <v>29057.249000000003</v>
      </c>
      <c r="E79" s="93">
        <v>2.67</v>
      </c>
      <c r="F79" s="93">
        <v>5.9349999999999996</v>
      </c>
    </row>
    <row r="80" spans="2:6" x14ac:dyDescent="0.25">
      <c r="B80" s="80" t="s">
        <v>74</v>
      </c>
      <c r="C80" s="93">
        <v>5895.1990000000005</v>
      </c>
      <c r="D80" s="93">
        <v>15419.003000000001</v>
      </c>
      <c r="E80" s="93">
        <v>2.5988099999999998</v>
      </c>
      <c r="F80" s="93">
        <v>1.0549999999999999</v>
      </c>
    </row>
    <row r="81" spans="2:6" x14ac:dyDescent="0.25">
      <c r="B81" s="80" t="s">
        <v>85</v>
      </c>
      <c r="C81" s="93">
        <v>7813.643</v>
      </c>
      <c r="D81" s="93">
        <v>15344.052</v>
      </c>
      <c r="E81" s="93">
        <v>2.21</v>
      </c>
      <c r="F81" s="93">
        <v>2.14</v>
      </c>
    </row>
    <row r="82" spans="2:6" x14ac:dyDescent="0.25">
      <c r="B82" s="80" t="s">
        <v>65</v>
      </c>
      <c r="C82" s="93">
        <v>0</v>
      </c>
      <c r="D82" s="93">
        <v>8050</v>
      </c>
      <c r="E82" s="93">
        <v>0</v>
      </c>
      <c r="F82" s="93">
        <v>0.33500000000000002</v>
      </c>
    </row>
    <row r="83" spans="2:6" x14ac:dyDescent="0.25">
      <c r="B83" s="80" t="s">
        <v>83</v>
      </c>
      <c r="C83" s="93">
        <v>28507.145999999997</v>
      </c>
      <c r="D83" s="93">
        <v>415.57499999999999</v>
      </c>
      <c r="E83" s="93">
        <v>6.7990000000000004</v>
      </c>
      <c r="F83" s="93">
        <v>0.3</v>
      </c>
    </row>
    <row r="84" spans="2:6" x14ac:dyDescent="0.25">
      <c r="C84" s="93"/>
      <c r="D84" s="93"/>
      <c r="E84" s="93"/>
      <c r="F84" s="93"/>
    </row>
    <row r="85" spans="2:6" x14ac:dyDescent="0.25">
      <c r="C85" s="93"/>
      <c r="D85" s="93"/>
      <c r="E85" s="93"/>
      <c r="F85" s="93"/>
    </row>
    <row r="86" spans="2:6" x14ac:dyDescent="0.25">
      <c r="C86" s="93"/>
      <c r="D86" s="93"/>
      <c r="E86" s="93"/>
      <c r="F86" s="93"/>
    </row>
    <row r="87" spans="2:6" x14ac:dyDescent="0.25">
      <c r="C87" s="93"/>
      <c r="D87" s="93"/>
      <c r="E87" s="93"/>
      <c r="F87" s="93"/>
    </row>
    <row r="88" spans="2:6" x14ac:dyDescent="0.25">
      <c r="C88" s="93"/>
      <c r="D88" s="93"/>
      <c r="E88" s="93"/>
      <c r="F88" s="93"/>
    </row>
    <row r="89" spans="2:6" x14ac:dyDescent="0.25">
      <c r="C89" s="93"/>
      <c r="D89" s="93"/>
      <c r="E89" s="93"/>
      <c r="F89" s="93"/>
    </row>
    <row r="90" spans="2:6" x14ac:dyDescent="0.25">
      <c r="C90" s="93"/>
      <c r="D90" s="93"/>
      <c r="E90" s="93"/>
      <c r="F90" s="93"/>
    </row>
    <row r="91" spans="2:6" x14ac:dyDescent="0.25">
      <c r="C91" s="93"/>
      <c r="D91" s="93"/>
      <c r="E91" s="93"/>
      <c r="F91" s="93"/>
    </row>
    <row r="92" spans="2:6" x14ac:dyDescent="0.25">
      <c r="C92" s="93"/>
      <c r="D92" s="93"/>
      <c r="E92" s="93"/>
      <c r="F92" s="93"/>
    </row>
    <row r="93" spans="2:6" x14ac:dyDescent="0.25">
      <c r="C93" s="93"/>
      <c r="D93" s="93"/>
      <c r="E93" s="93"/>
      <c r="F93" s="93"/>
    </row>
    <row r="94" spans="2:6" x14ac:dyDescent="0.25">
      <c r="B94" s="98"/>
      <c r="C94" s="93"/>
      <c r="D94" s="93"/>
      <c r="E94" s="93"/>
      <c r="F94" s="93"/>
    </row>
    <row r="95" spans="2:6" x14ac:dyDescent="0.25">
      <c r="B95" s="91" t="s">
        <v>27</v>
      </c>
      <c r="C95" s="99">
        <v>156232092.59999993</v>
      </c>
      <c r="D95" s="99">
        <v>207918694.13999999</v>
      </c>
      <c r="E95" s="99">
        <v>468259.86899999989</v>
      </c>
      <c r="F95" s="99">
        <v>484746.62100000004</v>
      </c>
    </row>
    <row r="96" spans="2:6" x14ac:dyDescent="0.25">
      <c r="B96" s="80" t="s">
        <v>80</v>
      </c>
      <c r="C96" s="100">
        <v>13235654.689999999</v>
      </c>
      <c r="D96" s="100">
        <v>28897854.52</v>
      </c>
      <c r="E96" s="80">
        <v>34818.438999999998</v>
      </c>
      <c r="F96" s="80">
        <v>46219.661000000007</v>
      </c>
    </row>
    <row r="97" spans="2:6" x14ac:dyDescent="0.25">
      <c r="B97" s="80" t="s">
        <v>37</v>
      </c>
      <c r="C97" s="100">
        <v>16936241.157000002</v>
      </c>
      <c r="D97" s="100">
        <v>27746739.697999999</v>
      </c>
      <c r="E97" s="80">
        <v>81759.387999999977</v>
      </c>
      <c r="F97" s="80">
        <v>91790.983000000007</v>
      </c>
    </row>
    <row r="98" spans="2:6" x14ac:dyDescent="0.25">
      <c r="B98" s="80" t="s">
        <v>71</v>
      </c>
      <c r="C98" s="100">
        <v>7260027.46</v>
      </c>
      <c r="D98" s="100">
        <v>18820839.73</v>
      </c>
      <c r="E98" s="80">
        <v>22156.988999999998</v>
      </c>
      <c r="F98" s="80">
        <v>33784.404999999999</v>
      </c>
    </row>
    <row r="99" spans="2:6" x14ac:dyDescent="0.25">
      <c r="B99" s="101" t="s">
        <v>53</v>
      </c>
      <c r="C99" s="102">
        <v>10015678.413000001</v>
      </c>
      <c r="D99" s="102">
        <v>15911392.196000002</v>
      </c>
      <c r="E99" s="80">
        <v>23787.385000000002</v>
      </c>
      <c r="F99" s="80">
        <v>29621.063000000006</v>
      </c>
    </row>
    <row r="100" spans="2:6" x14ac:dyDescent="0.25">
      <c r="B100" s="101" t="s">
        <v>203</v>
      </c>
      <c r="C100" s="102">
        <v>10230667.063999997</v>
      </c>
      <c r="D100" s="102">
        <v>14648210.443</v>
      </c>
      <c r="E100" s="80">
        <v>31208.167999999998</v>
      </c>
      <c r="F100" s="80">
        <v>38038.381999999991</v>
      </c>
    </row>
    <row r="101" spans="2:6" x14ac:dyDescent="0.25">
      <c r="B101" s="80" t="s">
        <v>40</v>
      </c>
      <c r="C101" s="100">
        <v>12692626.510000002</v>
      </c>
      <c r="D101" s="100">
        <v>12229957.450999999</v>
      </c>
      <c r="E101" s="80">
        <v>41861.251000000004</v>
      </c>
      <c r="F101" s="80">
        <v>28577.347000000002</v>
      </c>
    </row>
    <row r="102" spans="2:6" x14ac:dyDescent="0.25">
      <c r="B102" s="80" t="s">
        <v>44</v>
      </c>
      <c r="C102" s="100">
        <v>12512345.577999998</v>
      </c>
      <c r="D102" s="100">
        <v>11283901.194</v>
      </c>
      <c r="E102" s="80">
        <v>32386.364999999994</v>
      </c>
      <c r="F102" s="80">
        <v>32030.621999999999</v>
      </c>
    </row>
    <row r="103" spans="2:6" x14ac:dyDescent="0.25">
      <c r="B103" s="80" t="s">
        <v>41</v>
      </c>
      <c r="C103" s="100">
        <v>7056950.2619999982</v>
      </c>
      <c r="D103" s="100">
        <v>8956069.6329999994</v>
      </c>
      <c r="E103" s="80">
        <v>24706.77</v>
      </c>
      <c r="F103" s="80">
        <v>25644.683000000001</v>
      </c>
    </row>
    <row r="104" spans="2:6" x14ac:dyDescent="0.25">
      <c r="B104" s="80" t="s">
        <v>39</v>
      </c>
      <c r="C104" s="100">
        <v>4439696.5190000003</v>
      </c>
      <c r="D104" s="100">
        <v>7315460.0199999986</v>
      </c>
      <c r="E104" s="80">
        <v>16122.408000000001</v>
      </c>
      <c r="F104" s="80">
        <v>19530.186000000002</v>
      </c>
    </row>
    <row r="105" spans="2:6" x14ac:dyDescent="0.25">
      <c r="B105" s="80" t="s">
        <v>35</v>
      </c>
      <c r="C105" s="100">
        <v>13378893.948999999</v>
      </c>
      <c r="D105" s="100">
        <v>6976595.2080000015</v>
      </c>
      <c r="E105" s="80">
        <v>14178.487999999998</v>
      </c>
      <c r="F105" s="80">
        <v>10865.741</v>
      </c>
    </row>
    <row r="106" spans="2:6" x14ac:dyDescent="0.25">
      <c r="B106" s="101" t="s">
        <v>36</v>
      </c>
      <c r="C106" s="102">
        <v>7538066.9030000018</v>
      </c>
      <c r="D106" s="102">
        <v>6191554.3129999982</v>
      </c>
      <c r="E106" s="80">
        <v>12551.702000000001</v>
      </c>
      <c r="F106" s="80">
        <v>9283.18</v>
      </c>
    </row>
    <row r="107" spans="2:6" x14ac:dyDescent="0.25">
      <c r="B107" s="80" t="s">
        <v>43</v>
      </c>
      <c r="C107" s="100">
        <v>4312504.8630000008</v>
      </c>
      <c r="D107" s="100">
        <v>4867671.4120000005</v>
      </c>
      <c r="E107" s="80">
        <v>17807.871999999999</v>
      </c>
      <c r="F107" s="80">
        <v>10242.873</v>
      </c>
    </row>
    <row r="108" spans="2:6" x14ac:dyDescent="0.25">
      <c r="B108" s="101" t="s">
        <v>76</v>
      </c>
      <c r="C108" s="102">
        <v>1861663.0399999998</v>
      </c>
      <c r="D108" s="102">
        <v>4292028.72</v>
      </c>
      <c r="E108" s="80">
        <v>4706.472999999999</v>
      </c>
      <c r="F108" s="80">
        <v>7049.2540000000008</v>
      </c>
    </row>
    <row r="109" spans="2:6" x14ac:dyDescent="0.25">
      <c r="B109" s="80" t="s">
        <v>54</v>
      </c>
      <c r="C109" s="100">
        <v>3491377.8200000003</v>
      </c>
      <c r="D109" s="100">
        <v>3162953.1399999997</v>
      </c>
      <c r="E109" s="80">
        <v>11642.126000000002</v>
      </c>
      <c r="F109" s="80">
        <v>9441.3990000000013</v>
      </c>
    </row>
    <row r="110" spans="2:6" x14ac:dyDescent="0.25">
      <c r="B110" s="101" t="s">
        <v>49</v>
      </c>
      <c r="C110" s="102">
        <v>7035438.9500000002</v>
      </c>
      <c r="D110" s="102">
        <v>2630539.3700000006</v>
      </c>
      <c r="E110" s="80">
        <v>26181.524000000001</v>
      </c>
      <c r="F110" s="80">
        <v>7720.6330000000007</v>
      </c>
    </row>
    <row r="111" spans="2:6" x14ac:dyDescent="0.25">
      <c r="B111" s="101" t="s">
        <v>62</v>
      </c>
      <c r="C111" s="102">
        <v>2403722.8589999997</v>
      </c>
      <c r="D111" s="102">
        <v>2568701.8979999996</v>
      </c>
      <c r="E111" s="80">
        <v>8301.6470000000008</v>
      </c>
      <c r="F111" s="80">
        <v>6533.5329999999994</v>
      </c>
    </row>
    <row r="112" spans="2:6" x14ac:dyDescent="0.25">
      <c r="B112" s="80" t="s">
        <v>45</v>
      </c>
      <c r="C112" s="100">
        <v>3940201.0879999995</v>
      </c>
      <c r="D112" s="100">
        <v>1612733.6809999999</v>
      </c>
      <c r="E112" s="80">
        <v>5583.6149999999998</v>
      </c>
      <c r="F112" s="80">
        <v>2787.1039999999998</v>
      </c>
    </row>
    <row r="113" spans="2:6" x14ac:dyDescent="0.25">
      <c r="B113" s="101" t="s">
        <v>60</v>
      </c>
      <c r="C113" s="102">
        <v>851244.08999999985</v>
      </c>
      <c r="D113" s="102">
        <v>1551714.9390000002</v>
      </c>
      <c r="E113" s="80">
        <v>2720.2939999999999</v>
      </c>
      <c r="F113" s="80">
        <v>3488.7880000000005</v>
      </c>
    </row>
    <row r="114" spans="2:6" x14ac:dyDescent="0.25">
      <c r="B114" s="101"/>
      <c r="C114" s="102"/>
      <c r="D114" s="102"/>
    </row>
    <row r="115" spans="2:6" x14ac:dyDescent="0.25">
      <c r="B115" s="95" t="s">
        <v>26</v>
      </c>
      <c r="C115" s="99">
        <v>121250466.995</v>
      </c>
      <c r="D115" s="99">
        <v>101885818.45300007</v>
      </c>
      <c r="E115" s="99">
        <v>34112.191457000001</v>
      </c>
      <c r="F115" s="99">
        <v>21068.591143999998</v>
      </c>
    </row>
    <row r="116" spans="2:6" x14ac:dyDescent="0.25">
      <c r="B116" s="98" t="s">
        <v>36</v>
      </c>
      <c r="C116" s="93">
        <v>35218098.020999998</v>
      </c>
      <c r="D116" s="93">
        <v>30880544.222000003</v>
      </c>
      <c r="E116" s="93">
        <v>8096.7370929999997</v>
      </c>
      <c r="F116" s="93">
        <v>6392.0083529999993</v>
      </c>
    </row>
    <row r="117" spans="2:6" x14ac:dyDescent="0.25">
      <c r="B117" s="98" t="s">
        <v>35</v>
      </c>
      <c r="C117" s="93">
        <v>19584964.246999998</v>
      </c>
      <c r="D117" s="93">
        <v>14406210.927000001</v>
      </c>
      <c r="E117" s="93">
        <v>4280.5687799999996</v>
      </c>
      <c r="F117" s="93">
        <v>2890.2153159999998</v>
      </c>
    </row>
    <row r="118" spans="2:6" x14ac:dyDescent="0.25">
      <c r="B118" s="98" t="s">
        <v>47</v>
      </c>
      <c r="C118" s="93">
        <v>13116190.01</v>
      </c>
      <c r="D118" s="93">
        <v>11455071.510000002</v>
      </c>
      <c r="E118" s="93">
        <v>2421.7407499999999</v>
      </c>
      <c r="F118" s="93">
        <v>1389.5181640000003</v>
      </c>
    </row>
    <row r="119" spans="2:6" x14ac:dyDescent="0.25">
      <c r="B119" s="98" t="s">
        <v>40</v>
      </c>
      <c r="C119" s="93">
        <v>7724196.5900000008</v>
      </c>
      <c r="D119" s="93">
        <v>6451702.0899999989</v>
      </c>
      <c r="E119" s="93">
        <v>4174.50576</v>
      </c>
      <c r="F119" s="93">
        <v>2168.5348800000002</v>
      </c>
    </row>
    <row r="120" spans="2:6" x14ac:dyDescent="0.25">
      <c r="B120" s="98" t="s">
        <v>44</v>
      </c>
      <c r="C120" s="93">
        <v>10354352.707999999</v>
      </c>
      <c r="D120" s="93">
        <v>6159533.5069999993</v>
      </c>
      <c r="E120" s="93">
        <v>4216.3578999999991</v>
      </c>
      <c r="F120" s="93">
        <v>1602.0473119999999</v>
      </c>
    </row>
    <row r="121" spans="2:6" x14ac:dyDescent="0.25">
      <c r="B121" s="98" t="s">
        <v>45</v>
      </c>
      <c r="C121" s="93">
        <v>8860055.6889999993</v>
      </c>
      <c r="D121" s="93">
        <v>4923077.7659999989</v>
      </c>
      <c r="E121" s="93">
        <v>2914.7077449999992</v>
      </c>
      <c r="F121" s="93">
        <v>1026.3050290000001</v>
      </c>
    </row>
    <row r="122" spans="2:6" x14ac:dyDescent="0.25">
      <c r="B122" s="98" t="s">
        <v>41</v>
      </c>
      <c r="C122" s="93">
        <v>1755977.368</v>
      </c>
      <c r="D122" s="93">
        <v>3917384.6289999997</v>
      </c>
      <c r="E122" s="93">
        <v>569.29998999999998</v>
      </c>
      <c r="F122" s="93">
        <v>1202.862378</v>
      </c>
    </row>
    <row r="123" spans="2:6" x14ac:dyDescent="0.25">
      <c r="B123" s="98" t="s">
        <v>203</v>
      </c>
      <c r="C123" s="93">
        <v>3202299.5390000003</v>
      </c>
      <c r="D123" s="93">
        <v>3633169.0759999999</v>
      </c>
      <c r="E123" s="93">
        <v>802.70779000000005</v>
      </c>
      <c r="F123" s="93">
        <v>618.17983800000002</v>
      </c>
    </row>
    <row r="124" spans="2:6" x14ac:dyDescent="0.25">
      <c r="B124" s="98" t="s">
        <v>76</v>
      </c>
      <c r="C124" s="93">
        <v>3083159.8200000003</v>
      </c>
      <c r="D124" s="93">
        <v>3545662.9099999997</v>
      </c>
      <c r="E124" s="93">
        <v>953.52020999999991</v>
      </c>
      <c r="F124" s="93">
        <v>570.32024999999999</v>
      </c>
    </row>
    <row r="125" spans="2:6" x14ac:dyDescent="0.25">
      <c r="B125" s="98" t="s">
        <v>53</v>
      </c>
      <c r="C125" s="93">
        <v>3022027.852</v>
      </c>
      <c r="D125" s="93">
        <v>2627674.4649999999</v>
      </c>
      <c r="E125" s="93">
        <v>1313.7114199999999</v>
      </c>
      <c r="F125" s="93">
        <v>830.3245300000001</v>
      </c>
    </row>
    <row r="126" spans="2:6" x14ac:dyDescent="0.25">
      <c r="B126" s="98" t="s">
        <v>39</v>
      </c>
      <c r="C126" s="93">
        <v>2897167.3240000005</v>
      </c>
      <c r="D126" s="93">
        <v>1662704.6199999996</v>
      </c>
      <c r="E126" s="93">
        <v>1382.1019669999996</v>
      </c>
      <c r="F126" s="93">
        <v>434.629775</v>
      </c>
    </row>
    <row r="127" spans="2:6" x14ac:dyDescent="0.25">
      <c r="B127" s="98" t="s">
        <v>37</v>
      </c>
      <c r="C127" s="93">
        <v>1450162.6940000001</v>
      </c>
      <c r="D127" s="93">
        <v>775014.57199999993</v>
      </c>
      <c r="E127" s="93">
        <v>234.09497500000001</v>
      </c>
      <c r="F127" s="93">
        <v>127.83914200000001</v>
      </c>
    </row>
    <row r="128" spans="2:6" x14ac:dyDescent="0.25">
      <c r="B128" s="98" t="s">
        <v>43</v>
      </c>
      <c r="C128" s="93">
        <v>1488578.9080000003</v>
      </c>
      <c r="D128" s="93">
        <v>731544.38500000001</v>
      </c>
      <c r="E128" s="93">
        <v>460.44400000000002</v>
      </c>
      <c r="F128" s="93">
        <v>215.49884800000001</v>
      </c>
    </row>
    <row r="129" spans="2:6" x14ac:dyDescent="0.25">
      <c r="B129" s="98" t="s">
        <v>63</v>
      </c>
      <c r="C129" s="93">
        <v>710667.57999999984</v>
      </c>
      <c r="D129" s="93">
        <v>670544</v>
      </c>
      <c r="E129" s="93">
        <v>123.81518000000001</v>
      </c>
      <c r="F129" s="93">
        <v>76.622799999999984</v>
      </c>
    </row>
    <row r="130" spans="2:6" x14ac:dyDescent="0.25">
      <c r="B130" s="98" t="s">
        <v>60</v>
      </c>
      <c r="C130" s="93">
        <v>228854.23499999999</v>
      </c>
      <c r="D130" s="93">
        <v>270299.26199999999</v>
      </c>
      <c r="E130" s="93">
        <v>117.53036</v>
      </c>
      <c r="F130" s="93">
        <v>108.27275</v>
      </c>
    </row>
    <row r="131" spans="2:6" x14ac:dyDescent="0.25">
      <c r="B131" s="98"/>
      <c r="C131" s="93"/>
      <c r="D131" s="93"/>
      <c r="E131" s="93"/>
      <c r="F131" s="93"/>
    </row>
    <row r="132" spans="2:6" x14ac:dyDescent="0.25">
      <c r="B132" s="91"/>
      <c r="C132" s="99"/>
      <c r="D132" s="99"/>
      <c r="E132" s="99"/>
      <c r="F132" s="99"/>
    </row>
    <row r="133" spans="2:6" x14ac:dyDescent="0.25">
      <c r="B133" s="103" t="s">
        <v>14</v>
      </c>
      <c r="C133" s="93">
        <v>100181616.66499999</v>
      </c>
      <c r="D133" s="93">
        <v>101205176.67399999</v>
      </c>
      <c r="E133" s="93">
        <v>735335.54802800005</v>
      </c>
      <c r="F133" s="93">
        <v>633265.30790000001</v>
      </c>
    </row>
    <row r="134" spans="2:6" x14ac:dyDescent="0.25">
      <c r="B134" s="80" t="s">
        <v>45</v>
      </c>
      <c r="C134" s="93">
        <v>57876760.081999995</v>
      </c>
      <c r="D134" s="93">
        <v>68359463.414999992</v>
      </c>
      <c r="E134" s="93">
        <v>439128.17820000002</v>
      </c>
      <c r="F134" s="93">
        <v>443316.587</v>
      </c>
    </row>
    <row r="135" spans="2:6" x14ac:dyDescent="0.25">
      <c r="B135" s="80" t="s">
        <v>35</v>
      </c>
      <c r="C135" s="93">
        <v>7993721.2870000005</v>
      </c>
      <c r="D135" s="93">
        <v>11324999.085000001</v>
      </c>
      <c r="E135" s="93">
        <v>50250.676899999999</v>
      </c>
      <c r="F135" s="93">
        <v>70394.58</v>
      </c>
    </row>
    <row r="136" spans="2:6" x14ac:dyDescent="0.25">
      <c r="B136" s="80" t="s">
        <v>202</v>
      </c>
      <c r="C136" s="93">
        <v>23548886.52</v>
      </c>
      <c r="D136" s="93">
        <v>5090395.13</v>
      </c>
      <c r="E136" s="93">
        <v>166112.342</v>
      </c>
      <c r="F136" s="93">
        <v>20269.947</v>
      </c>
    </row>
    <row r="137" spans="2:6" x14ac:dyDescent="0.25">
      <c r="B137" s="80" t="s">
        <v>70</v>
      </c>
      <c r="C137" s="93">
        <v>1786375.9010000001</v>
      </c>
      <c r="D137" s="93">
        <v>4992623.29</v>
      </c>
      <c r="E137" s="93">
        <v>10850.734</v>
      </c>
      <c r="F137" s="93">
        <v>23152.316999999999</v>
      </c>
    </row>
    <row r="138" spans="2:6" x14ac:dyDescent="0.25">
      <c r="B138" s="80" t="s">
        <v>43</v>
      </c>
      <c r="C138" s="93">
        <v>41324.400000000001</v>
      </c>
      <c r="D138" s="93">
        <v>3414125.4739999999</v>
      </c>
      <c r="E138" s="93">
        <v>210.6</v>
      </c>
      <c r="F138" s="93">
        <v>25455.43</v>
      </c>
    </row>
    <row r="139" spans="2:6" x14ac:dyDescent="0.25">
      <c r="B139" s="80" t="s">
        <v>37</v>
      </c>
      <c r="C139" s="93">
        <v>520374.12100000004</v>
      </c>
      <c r="D139" s="93">
        <v>2322935.003</v>
      </c>
      <c r="E139" s="93">
        <v>3942.4607980000001</v>
      </c>
      <c r="F139" s="93">
        <v>15329.8593</v>
      </c>
    </row>
    <row r="140" spans="2:6" x14ac:dyDescent="0.25">
      <c r="B140" s="80" t="s">
        <v>36</v>
      </c>
      <c r="C140" s="93">
        <v>2386051.2630000003</v>
      </c>
      <c r="D140" s="93">
        <v>2225400.1310000001</v>
      </c>
      <c r="E140" s="93"/>
      <c r="F140" s="93"/>
    </row>
    <row r="141" spans="2:6" x14ac:dyDescent="0.25">
      <c r="B141" s="80" t="s">
        <v>53</v>
      </c>
      <c r="C141" s="93">
        <v>813184.76</v>
      </c>
      <c r="D141" s="93">
        <v>2060246.054</v>
      </c>
      <c r="E141" s="93">
        <v>2877.3878</v>
      </c>
      <c r="F141" s="93">
        <v>8909.6509999999998</v>
      </c>
    </row>
    <row r="142" spans="2:6" x14ac:dyDescent="0.25">
      <c r="B142" s="80" t="s">
        <v>203</v>
      </c>
      <c r="C142" s="93">
        <v>3625257.3489999999</v>
      </c>
      <c r="D142" s="93">
        <v>1048969.9500000002</v>
      </c>
      <c r="E142" s="93">
        <v>32211.72</v>
      </c>
      <c r="F142" s="93">
        <v>8282.5</v>
      </c>
    </row>
    <row r="143" spans="2:6" x14ac:dyDescent="0.25">
      <c r="B143" s="80" t="s">
        <v>74</v>
      </c>
      <c r="C143" s="93">
        <v>0</v>
      </c>
      <c r="D143" s="93">
        <v>125186.049</v>
      </c>
      <c r="E143" s="93">
        <v>0</v>
      </c>
      <c r="F143" s="93">
        <v>525</v>
      </c>
    </row>
    <row r="144" spans="2:6" x14ac:dyDescent="0.25">
      <c r="B144" s="80" t="s">
        <v>39</v>
      </c>
      <c r="C144" s="93">
        <v>32.968000000000004</v>
      </c>
      <c r="D144" s="93">
        <v>45573.149999999994</v>
      </c>
      <c r="E144" s="93">
        <v>8.3000000000000004E-2</v>
      </c>
      <c r="F144" s="93">
        <v>288.14</v>
      </c>
    </row>
    <row r="145" spans="2:6" x14ac:dyDescent="0.25">
      <c r="B145" s="80" t="s">
        <v>41</v>
      </c>
      <c r="C145" s="93">
        <v>9640.5400000000009</v>
      </c>
      <c r="D145" s="93">
        <v>43457.835999999996</v>
      </c>
      <c r="E145" s="93">
        <v>71.825000000000003</v>
      </c>
      <c r="F145" s="93">
        <v>234.964</v>
      </c>
    </row>
    <row r="146" spans="2:6" x14ac:dyDescent="0.25">
      <c r="B146" s="80" t="s">
        <v>57</v>
      </c>
      <c r="C146" s="93">
        <v>0</v>
      </c>
      <c r="D146" s="93">
        <v>33846.205000000002</v>
      </c>
      <c r="E146" s="93">
        <v>0</v>
      </c>
      <c r="F146" s="93">
        <v>138.6</v>
      </c>
    </row>
    <row r="147" spans="2:6" x14ac:dyDescent="0.25">
      <c r="B147" s="80" t="s">
        <v>44</v>
      </c>
      <c r="C147" s="93">
        <v>390</v>
      </c>
      <c r="D147" s="93">
        <v>29431.964</v>
      </c>
      <c r="E147" s="93">
        <v>1.95</v>
      </c>
      <c r="F147" s="93">
        <v>111.166</v>
      </c>
    </row>
    <row r="148" spans="2:6" x14ac:dyDescent="0.25">
      <c r="B148" s="80" t="s">
        <v>59</v>
      </c>
      <c r="C148" s="93">
        <v>0</v>
      </c>
      <c r="D148" s="93">
        <v>29093.952000000001</v>
      </c>
      <c r="E148" s="93"/>
      <c r="F148" s="93"/>
    </row>
    <row r="149" spans="2:6" x14ac:dyDescent="0.25">
      <c r="B149" s="80" t="s">
        <v>62</v>
      </c>
      <c r="C149" s="93">
        <v>10729.25</v>
      </c>
      <c r="D149" s="93">
        <v>25715.146000000001</v>
      </c>
      <c r="E149" s="93">
        <v>76.956999999999994</v>
      </c>
      <c r="F149" s="93">
        <v>166.91900000000001</v>
      </c>
    </row>
    <row r="150" spans="2:6" x14ac:dyDescent="0.25">
      <c r="B150" s="80" t="s">
        <v>67</v>
      </c>
      <c r="C150" s="93">
        <v>0</v>
      </c>
      <c r="D150" s="93">
        <v>8978.2240000000002</v>
      </c>
      <c r="E150" s="93">
        <v>0</v>
      </c>
      <c r="F150" s="93">
        <v>27</v>
      </c>
    </row>
    <row r="151" spans="2:6" x14ac:dyDescent="0.25">
      <c r="B151" s="80" t="s">
        <v>81</v>
      </c>
      <c r="C151" s="93">
        <v>0</v>
      </c>
      <c r="D151" s="93">
        <v>7389.5259999999998</v>
      </c>
      <c r="E151" s="93">
        <v>0</v>
      </c>
      <c r="F151" s="93">
        <v>25.2</v>
      </c>
    </row>
    <row r="152" spans="2:6" x14ac:dyDescent="0.25">
      <c r="B152" s="80" t="s">
        <v>47</v>
      </c>
      <c r="C152" s="93">
        <v>1327773.1000000001</v>
      </c>
      <c r="D152" s="93">
        <v>6627</v>
      </c>
      <c r="E152" s="93">
        <v>8566.94</v>
      </c>
      <c r="F152" s="93">
        <v>10.013999999999999</v>
      </c>
    </row>
    <row r="153" spans="2:6" x14ac:dyDescent="0.25">
      <c r="B153" s="80" t="s">
        <v>61</v>
      </c>
      <c r="C153" s="93">
        <v>0</v>
      </c>
      <c r="D153" s="93">
        <v>5906.41</v>
      </c>
      <c r="E153" s="93">
        <v>0</v>
      </c>
      <c r="F153" s="93">
        <v>7.7465000000000002</v>
      </c>
    </row>
    <row r="154" spans="2:6" x14ac:dyDescent="0.25">
      <c r="B154" s="80" t="s">
        <v>221</v>
      </c>
      <c r="C154" s="93">
        <v>0</v>
      </c>
      <c r="D154" s="93">
        <v>4813.68</v>
      </c>
      <c r="E154" s="93">
        <v>0</v>
      </c>
      <c r="F154" s="93">
        <v>10.336</v>
      </c>
    </row>
    <row r="155" spans="2:6" x14ac:dyDescent="0.25">
      <c r="B155" s="80" t="s">
        <v>78</v>
      </c>
      <c r="C155" s="93">
        <v>11216.673000000001</v>
      </c>
      <c r="D155" s="93">
        <v>0</v>
      </c>
      <c r="E155" s="93">
        <v>93.6</v>
      </c>
      <c r="F155" s="93">
        <v>0</v>
      </c>
    </row>
    <row r="156" spans="2:6" x14ac:dyDescent="0.25">
      <c r="B156" s="80" t="s">
        <v>60</v>
      </c>
      <c r="C156" s="93">
        <v>0</v>
      </c>
      <c r="D156" s="93">
        <v>0</v>
      </c>
      <c r="E156" s="93">
        <v>0</v>
      </c>
      <c r="F156" s="93">
        <v>0</v>
      </c>
    </row>
    <row r="157" spans="2:6" x14ac:dyDescent="0.25">
      <c r="B157" s="80" t="s">
        <v>71</v>
      </c>
      <c r="C157" s="93">
        <v>0</v>
      </c>
      <c r="D157" s="93">
        <v>0</v>
      </c>
      <c r="E157" s="93">
        <v>0</v>
      </c>
      <c r="F157" s="93">
        <v>0</v>
      </c>
    </row>
    <row r="158" spans="2:6" x14ac:dyDescent="0.25">
      <c r="B158" s="98" t="s">
        <v>210</v>
      </c>
      <c r="C158" s="93">
        <v>916.11999999999989</v>
      </c>
      <c r="D158" s="93">
        <v>0</v>
      </c>
      <c r="E158" s="93">
        <v>1.3157300000000001</v>
      </c>
      <c r="F158" s="93">
        <v>0</v>
      </c>
    </row>
    <row r="159" spans="2:6" x14ac:dyDescent="0.25">
      <c r="B159" s="98" t="s">
        <v>83</v>
      </c>
      <c r="C159" s="93">
        <v>136401</v>
      </c>
      <c r="D159" s="93">
        <v>0</v>
      </c>
      <c r="E159" s="93">
        <v>983.58199999999999</v>
      </c>
      <c r="F159" s="93">
        <v>0</v>
      </c>
    </row>
    <row r="160" spans="2:6" x14ac:dyDescent="0.25">
      <c r="B160" s="98" t="s">
        <v>73</v>
      </c>
      <c r="C160" s="93">
        <v>52770.161</v>
      </c>
      <c r="D160" s="93">
        <v>0</v>
      </c>
      <c r="E160" s="93">
        <v>400.14400000000001</v>
      </c>
      <c r="F160" s="93">
        <v>0</v>
      </c>
    </row>
    <row r="161" spans="2:6" x14ac:dyDescent="0.25">
      <c r="B161" s="98"/>
      <c r="C161" s="93"/>
      <c r="D161" s="93"/>
      <c r="E161" s="93"/>
      <c r="F161" s="93"/>
    </row>
    <row r="162" spans="2:6" x14ac:dyDescent="0.25">
      <c r="B162" s="98"/>
      <c r="C162" s="93"/>
      <c r="D162" s="93"/>
      <c r="E162" s="93"/>
      <c r="F162" s="93"/>
    </row>
    <row r="163" spans="2:6" x14ac:dyDescent="0.25">
      <c r="B163" s="98"/>
      <c r="C163" s="93"/>
      <c r="D163" s="93"/>
      <c r="E163" s="93"/>
      <c r="F163" s="93"/>
    </row>
    <row r="164" spans="2:6" x14ac:dyDescent="0.25">
      <c r="B164" s="98"/>
      <c r="C164" s="93"/>
      <c r="D164" s="93"/>
      <c r="E164" s="93"/>
      <c r="F164" s="93"/>
    </row>
    <row r="165" spans="2:6" x14ac:dyDescent="0.25">
      <c r="B165" s="98"/>
      <c r="C165" s="93"/>
      <c r="D165" s="93"/>
      <c r="E165" s="93"/>
      <c r="F165" s="93"/>
    </row>
    <row r="166" spans="2:6" x14ac:dyDescent="0.25">
      <c r="B166" s="98"/>
      <c r="C166" s="93"/>
      <c r="D166" s="93"/>
      <c r="E166" s="93"/>
      <c r="F166" s="93"/>
    </row>
    <row r="167" spans="2:6" x14ac:dyDescent="0.25">
      <c r="B167" s="98"/>
      <c r="C167" s="93"/>
      <c r="D167" s="93"/>
      <c r="E167" s="93"/>
      <c r="F167" s="93"/>
    </row>
    <row r="168" spans="2:6" x14ac:dyDescent="0.25">
      <c r="B168" s="91" t="s">
        <v>17</v>
      </c>
      <c r="C168" s="99">
        <v>107550162.90200002</v>
      </c>
      <c r="D168" s="99">
        <v>164652322.00800002</v>
      </c>
      <c r="E168" s="99"/>
      <c r="F168" s="99"/>
    </row>
    <row r="169" spans="2:6" x14ac:dyDescent="0.25">
      <c r="B169" s="98" t="s">
        <v>35</v>
      </c>
      <c r="C169" s="93">
        <v>9552066.3190000001</v>
      </c>
      <c r="D169" s="93">
        <v>25772101.557000004</v>
      </c>
      <c r="E169" s="93"/>
      <c r="F169" s="93"/>
    </row>
    <row r="170" spans="2:6" x14ac:dyDescent="0.25">
      <c r="B170" s="98" t="s">
        <v>47</v>
      </c>
      <c r="C170" s="93">
        <v>21097672.940000001</v>
      </c>
      <c r="D170" s="93">
        <v>24751729.829999998</v>
      </c>
      <c r="E170" s="93"/>
      <c r="F170" s="93"/>
    </row>
    <row r="171" spans="2:6" x14ac:dyDescent="0.25">
      <c r="B171" s="98" t="s">
        <v>76</v>
      </c>
      <c r="C171" s="93">
        <v>5986630.6500000004</v>
      </c>
      <c r="D171" s="93">
        <v>15128264.030000001</v>
      </c>
      <c r="E171" s="93"/>
      <c r="F171" s="93"/>
    </row>
    <row r="172" spans="2:6" x14ac:dyDescent="0.25">
      <c r="B172" s="98" t="s">
        <v>36</v>
      </c>
      <c r="C172" s="93">
        <v>7481923.6590000009</v>
      </c>
      <c r="D172" s="93">
        <v>12706245.248</v>
      </c>
      <c r="E172" s="93"/>
      <c r="F172" s="93"/>
    </row>
    <row r="173" spans="2:6" x14ac:dyDescent="0.25">
      <c r="B173" s="98" t="s">
        <v>41</v>
      </c>
      <c r="C173" s="93">
        <v>6572202.6760000009</v>
      </c>
      <c r="D173" s="93">
        <v>10842427.141000001</v>
      </c>
      <c r="E173" s="93"/>
      <c r="F173" s="93"/>
    </row>
    <row r="174" spans="2:6" x14ac:dyDescent="0.25">
      <c r="B174" s="98" t="s">
        <v>203</v>
      </c>
      <c r="C174" s="93">
        <v>7209706.1610000003</v>
      </c>
      <c r="D174" s="93">
        <v>9616678.6179999989</v>
      </c>
      <c r="E174" s="93"/>
      <c r="F174" s="93"/>
    </row>
    <row r="175" spans="2:6" x14ac:dyDescent="0.25">
      <c r="B175" s="98" t="s">
        <v>39</v>
      </c>
      <c r="C175" s="93">
        <v>4975410.3460000008</v>
      </c>
      <c r="D175" s="93">
        <v>9044887.4049999993</v>
      </c>
      <c r="E175" s="93"/>
      <c r="F175" s="93"/>
    </row>
    <row r="176" spans="2:6" x14ac:dyDescent="0.25">
      <c r="B176" s="98" t="s">
        <v>44</v>
      </c>
      <c r="C176" s="93">
        <v>7641338.7609999999</v>
      </c>
      <c r="D176" s="93">
        <v>8704975.2799999993</v>
      </c>
      <c r="E176" s="93"/>
      <c r="F176" s="93"/>
    </row>
    <row r="177" spans="2:6" x14ac:dyDescent="0.25">
      <c r="B177" s="98" t="s">
        <v>37</v>
      </c>
      <c r="C177" s="93">
        <v>5510114.517</v>
      </c>
      <c r="D177" s="93">
        <v>7450547.3329999996</v>
      </c>
      <c r="E177" s="93"/>
      <c r="F177" s="93"/>
    </row>
    <row r="178" spans="2:6" x14ac:dyDescent="0.25">
      <c r="B178" s="98" t="s">
        <v>45</v>
      </c>
      <c r="C178" s="93">
        <v>3913037.1289999997</v>
      </c>
      <c r="D178" s="93">
        <v>6684666.3820000002</v>
      </c>
      <c r="E178" s="93"/>
      <c r="F178" s="93"/>
    </row>
    <row r="179" spans="2:6" x14ac:dyDescent="0.25">
      <c r="B179" s="98" t="s">
        <v>53</v>
      </c>
      <c r="C179" s="93">
        <v>4449908.0419999994</v>
      </c>
      <c r="D179" s="93">
        <v>6584807.9789999994</v>
      </c>
      <c r="E179" s="93"/>
      <c r="F179" s="93"/>
    </row>
    <row r="180" spans="2:6" x14ac:dyDescent="0.25">
      <c r="B180" s="98" t="s">
        <v>204</v>
      </c>
      <c r="C180" s="93">
        <v>4884746.4500000011</v>
      </c>
      <c r="D180" s="93">
        <v>5161357.6599999992</v>
      </c>
      <c r="E180" s="93"/>
      <c r="F180" s="93"/>
    </row>
    <row r="181" spans="2:6" x14ac:dyDescent="0.25">
      <c r="B181" s="98" t="s">
        <v>52</v>
      </c>
      <c r="C181" s="93">
        <v>1925028</v>
      </c>
      <c r="D181" s="93">
        <v>4242196.47</v>
      </c>
      <c r="E181" s="93"/>
      <c r="F181" s="93"/>
    </row>
    <row r="182" spans="2:6" x14ac:dyDescent="0.25">
      <c r="B182" s="98" t="s">
        <v>54</v>
      </c>
      <c r="C182" s="93">
        <v>2202142.98</v>
      </c>
      <c r="D182" s="93">
        <v>2030787.8199999998</v>
      </c>
      <c r="E182" s="93"/>
      <c r="F182" s="93"/>
    </row>
    <row r="183" spans="2:6" x14ac:dyDescent="0.25">
      <c r="B183" s="98"/>
      <c r="C183" s="93"/>
      <c r="D183" s="93"/>
      <c r="E183" s="93"/>
      <c r="F183" s="93"/>
    </row>
    <row r="184" spans="2:6" x14ac:dyDescent="0.25">
      <c r="E184" s="93"/>
      <c r="F184" s="93"/>
    </row>
    <row r="185" spans="2:6" x14ac:dyDescent="0.25">
      <c r="B185" s="98"/>
      <c r="C185" s="93"/>
      <c r="D185" s="93"/>
      <c r="E185" s="93"/>
      <c r="F185" s="93"/>
    </row>
    <row r="186" spans="2:6" x14ac:dyDescent="0.25">
      <c r="B186" s="98"/>
      <c r="C186" s="93"/>
      <c r="D186" s="93"/>
      <c r="E186" s="93"/>
      <c r="F186" s="93"/>
    </row>
    <row r="187" spans="2:6" x14ac:dyDescent="0.25">
      <c r="B187" s="98"/>
      <c r="C187" s="93"/>
      <c r="D187" s="93"/>
      <c r="E187" s="93"/>
      <c r="F187" s="93"/>
    </row>
    <row r="188" spans="2:6" x14ac:dyDescent="0.25">
      <c r="B188" s="91" t="s">
        <v>24</v>
      </c>
      <c r="C188" s="99">
        <v>63073008.425999984</v>
      </c>
      <c r="D188" s="99">
        <v>92383623.263999999</v>
      </c>
      <c r="E188" s="99">
        <v>94851.043999999994</v>
      </c>
      <c r="F188" s="99">
        <v>93974.477000000028</v>
      </c>
    </row>
    <row r="189" spans="2:6" x14ac:dyDescent="0.25">
      <c r="B189" s="98" t="s">
        <v>44</v>
      </c>
      <c r="C189" s="93">
        <v>23278005.013</v>
      </c>
      <c r="D189" s="93">
        <v>33426242.927000001</v>
      </c>
      <c r="E189" s="93">
        <v>36606.009999999995</v>
      </c>
      <c r="F189" s="93">
        <v>34252.019999999997</v>
      </c>
    </row>
    <row r="190" spans="2:6" x14ac:dyDescent="0.25">
      <c r="B190" s="98" t="s">
        <v>53</v>
      </c>
      <c r="C190" s="93">
        <v>4680415.3849999998</v>
      </c>
      <c r="D190" s="93">
        <v>5531541.4050000003</v>
      </c>
      <c r="E190" s="93">
        <v>5208.0390000000007</v>
      </c>
      <c r="F190" s="93">
        <v>4934.6350000000011</v>
      </c>
    </row>
    <row r="191" spans="2:6" x14ac:dyDescent="0.25">
      <c r="B191" s="98" t="s">
        <v>37</v>
      </c>
      <c r="C191" s="93">
        <v>4286609.4650000008</v>
      </c>
      <c r="D191" s="93">
        <v>4688699.4719999982</v>
      </c>
      <c r="E191" s="93">
        <v>7244.1879999999983</v>
      </c>
      <c r="F191" s="93">
        <v>6218.6659999999993</v>
      </c>
    </row>
    <row r="192" spans="2:6" x14ac:dyDescent="0.25">
      <c r="B192" s="98" t="s">
        <v>36</v>
      </c>
      <c r="C192" s="93">
        <v>2801840.0589999999</v>
      </c>
      <c r="D192" s="93">
        <v>4489927.0659999996</v>
      </c>
      <c r="E192" s="93">
        <v>4512.2429999999995</v>
      </c>
      <c r="F192" s="93">
        <v>6514.5069999999987</v>
      </c>
    </row>
    <row r="193" spans="2:6" x14ac:dyDescent="0.25">
      <c r="B193" s="98" t="s">
        <v>35</v>
      </c>
      <c r="C193" s="93">
        <v>2257274.5579999997</v>
      </c>
      <c r="D193" s="93">
        <v>3997317.986</v>
      </c>
      <c r="E193" s="93">
        <v>3271.3179999999998</v>
      </c>
      <c r="F193" s="93">
        <v>3346.4270000000001</v>
      </c>
    </row>
    <row r="194" spans="2:6" x14ac:dyDescent="0.25">
      <c r="B194" s="98" t="s">
        <v>75</v>
      </c>
      <c r="C194" s="93">
        <v>2213968.98</v>
      </c>
      <c r="D194" s="93">
        <v>3234345.92</v>
      </c>
      <c r="E194" s="93">
        <v>3552.8709999999996</v>
      </c>
      <c r="F194" s="93">
        <v>2885.8310000000001</v>
      </c>
    </row>
    <row r="195" spans="2:6" x14ac:dyDescent="0.25">
      <c r="B195" s="98" t="s">
        <v>70</v>
      </c>
      <c r="C195" s="93">
        <v>1391761.77</v>
      </c>
      <c r="D195" s="93">
        <v>3023888.4079999998</v>
      </c>
      <c r="E195" s="93">
        <v>1908.5449999999998</v>
      </c>
      <c r="F195" s="93">
        <v>2794.6149999999998</v>
      </c>
    </row>
    <row r="196" spans="2:6" x14ac:dyDescent="0.25">
      <c r="B196" s="98" t="s">
        <v>60</v>
      </c>
      <c r="C196" s="93">
        <v>1756881.9219999998</v>
      </c>
      <c r="D196" s="93">
        <v>2932954.7289999998</v>
      </c>
      <c r="E196" s="93">
        <v>2331.8690000000001</v>
      </c>
      <c r="F196" s="93">
        <v>2722.547</v>
      </c>
    </row>
    <row r="197" spans="2:6" x14ac:dyDescent="0.25">
      <c r="B197" s="98" t="s">
        <v>203</v>
      </c>
      <c r="C197" s="93">
        <v>2658983.4909999999</v>
      </c>
      <c r="D197" s="93">
        <v>2272723.7859999998</v>
      </c>
      <c r="E197" s="93">
        <v>5390.2849999999999</v>
      </c>
      <c r="F197" s="93">
        <v>1874.9629999999997</v>
      </c>
    </row>
    <row r="198" spans="2:6" x14ac:dyDescent="0.25">
      <c r="B198" s="98" t="s">
        <v>54</v>
      </c>
      <c r="C198" s="93">
        <v>3302703.73</v>
      </c>
      <c r="D198" s="93">
        <v>2198054.21</v>
      </c>
      <c r="E198" s="93">
        <v>3985.7169999999996</v>
      </c>
      <c r="F198" s="93">
        <v>2776.8919999999998</v>
      </c>
    </row>
    <row r="199" spans="2:6" x14ac:dyDescent="0.25">
      <c r="B199" s="98" t="s">
        <v>41</v>
      </c>
      <c r="C199" s="93">
        <v>1716830.0789999999</v>
      </c>
      <c r="D199" s="93">
        <v>2041624.2630000003</v>
      </c>
      <c r="E199" s="93">
        <v>2855.402</v>
      </c>
      <c r="F199" s="93">
        <v>2216.6010000000001</v>
      </c>
    </row>
    <row r="200" spans="2:6" x14ac:dyDescent="0.25">
      <c r="B200" s="98" t="s">
        <v>55</v>
      </c>
      <c r="C200" s="93">
        <v>1441345.45</v>
      </c>
      <c r="D200" s="93">
        <v>1927924.24</v>
      </c>
      <c r="E200" s="93">
        <v>1936.5919999999999</v>
      </c>
      <c r="F200" s="93">
        <v>1350.4740000000002</v>
      </c>
    </row>
    <row r="201" spans="2:6" x14ac:dyDescent="0.25">
      <c r="B201" s="98" t="s">
        <v>59</v>
      </c>
      <c r="C201" s="93">
        <v>2538153.0269999998</v>
      </c>
      <c r="D201" s="93">
        <v>1824344.6869999999</v>
      </c>
      <c r="E201" s="93">
        <v>3637.9209999999998</v>
      </c>
      <c r="F201" s="93">
        <v>1988.7619999999999</v>
      </c>
    </row>
    <row r="202" spans="2:6" x14ac:dyDescent="0.25">
      <c r="B202" s="98"/>
      <c r="C202" s="93"/>
      <c r="D202" s="93"/>
      <c r="E202" s="93"/>
      <c r="F202" s="93"/>
    </row>
    <row r="203" spans="2:6" x14ac:dyDescent="0.25">
      <c r="B203" s="98"/>
      <c r="C203" s="93"/>
      <c r="D203" s="93"/>
      <c r="E203" s="93"/>
      <c r="F203" s="93"/>
    </row>
    <row r="204" spans="2:6" x14ac:dyDescent="0.25">
      <c r="B204" s="98"/>
      <c r="C204" s="93"/>
      <c r="D204" s="93"/>
      <c r="E204" s="93"/>
      <c r="F204" s="93"/>
    </row>
    <row r="205" spans="2:6" x14ac:dyDescent="0.25">
      <c r="B205" s="98"/>
      <c r="C205" s="93"/>
      <c r="D205" s="93"/>
      <c r="E205" s="93"/>
      <c r="F205" s="93"/>
    </row>
    <row r="206" spans="2:6" x14ac:dyDescent="0.25">
      <c r="B206" s="98"/>
      <c r="C206" s="93"/>
      <c r="D206" s="93"/>
      <c r="E206" s="93"/>
      <c r="F206" s="93"/>
    </row>
    <row r="207" spans="2:6" x14ac:dyDescent="0.25">
      <c r="B207" s="98"/>
      <c r="C207" s="93"/>
      <c r="D207" s="93"/>
      <c r="E207" s="93"/>
      <c r="F207" s="93"/>
    </row>
    <row r="208" spans="2:6" x14ac:dyDescent="0.25">
      <c r="B208" s="98"/>
      <c r="C208" s="93"/>
      <c r="D208" s="93"/>
      <c r="E208" s="93"/>
      <c r="F208" s="93"/>
    </row>
    <row r="209" spans="2:6" x14ac:dyDescent="0.25">
      <c r="B209" s="98"/>
      <c r="C209" s="93"/>
      <c r="D209" s="93"/>
      <c r="E209" s="93"/>
      <c r="F209" s="93"/>
    </row>
    <row r="210" spans="2:6" x14ac:dyDescent="0.25">
      <c r="B210" s="98"/>
      <c r="C210" s="93"/>
      <c r="D210" s="93"/>
      <c r="E210" s="93"/>
      <c r="F210" s="93"/>
    </row>
    <row r="211" spans="2:6" x14ac:dyDescent="0.25">
      <c r="B211" s="91" t="s">
        <v>23</v>
      </c>
      <c r="C211" s="99">
        <v>39852532.022000007</v>
      </c>
      <c r="D211" s="99">
        <v>48883165.542999998</v>
      </c>
      <c r="E211" s="99">
        <v>771368.52599999995</v>
      </c>
      <c r="F211" s="99">
        <v>656766.21</v>
      </c>
    </row>
    <row r="212" spans="2:6" x14ac:dyDescent="0.25">
      <c r="B212" s="98" t="s">
        <v>35</v>
      </c>
      <c r="C212" s="93">
        <v>14141868.549999999</v>
      </c>
      <c r="D212" s="93">
        <v>22431916.991</v>
      </c>
      <c r="E212" s="93">
        <v>296538.20999999996</v>
      </c>
      <c r="F212" s="93">
        <v>338291.29</v>
      </c>
    </row>
    <row r="213" spans="2:6" x14ac:dyDescent="0.25">
      <c r="B213" s="98" t="s">
        <v>36</v>
      </c>
      <c r="C213" s="93">
        <v>17976505.072000001</v>
      </c>
      <c r="D213" s="93">
        <v>13601619.543</v>
      </c>
      <c r="E213" s="93">
        <v>381417.45299999998</v>
      </c>
      <c r="F213" s="93">
        <v>180489.47400000002</v>
      </c>
    </row>
    <row r="214" spans="2:6" x14ac:dyDescent="0.25">
      <c r="B214" s="98" t="s">
        <v>49</v>
      </c>
      <c r="C214" s="93">
        <v>3821794.42</v>
      </c>
      <c r="D214" s="93">
        <v>5493591.8399999999</v>
      </c>
      <c r="E214" s="93">
        <v>33686.637999999999</v>
      </c>
      <c r="F214" s="93">
        <v>37403.009999999995</v>
      </c>
    </row>
    <row r="215" spans="2:6" x14ac:dyDescent="0.25">
      <c r="B215" s="98" t="s">
        <v>44</v>
      </c>
      <c r="C215" s="93">
        <v>1321853.3910000001</v>
      </c>
      <c r="D215" s="93">
        <v>2624551.9939999999</v>
      </c>
      <c r="E215" s="93">
        <v>35736.29</v>
      </c>
      <c r="F215" s="93">
        <v>47782.18</v>
      </c>
    </row>
    <row r="216" spans="2:6" x14ac:dyDescent="0.25">
      <c r="B216" s="98" t="s">
        <v>41</v>
      </c>
      <c r="C216" s="93">
        <v>0</v>
      </c>
      <c r="D216" s="93">
        <v>1667923.2749999999</v>
      </c>
      <c r="E216" s="93">
        <v>0</v>
      </c>
      <c r="F216" s="93">
        <v>26535.359999999997</v>
      </c>
    </row>
    <row r="217" spans="2:6" x14ac:dyDescent="0.25">
      <c r="B217" s="98" t="s">
        <v>37</v>
      </c>
      <c r="C217" s="93">
        <v>1060436.3359999999</v>
      </c>
      <c r="D217" s="93">
        <v>1317766.2609999999</v>
      </c>
      <c r="E217" s="93">
        <v>16455.113000000001</v>
      </c>
      <c r="F217" s="93">
        <v>18622.39</v>
      </c>
    </row>
    <row r="218" spans="2:6" x14ac:dyDescent="0.25">
      <c r="B218" s="98" t="s">
        <v>48</v>
      </c>
      <c r="C218" s="93">
        <v>470169.07999999996</v>
      </c>
      <c r="D218" s="93">
        <v>346751.62999999995</v>
      </c>
      <c r="E218" s="93">
        <v>3371.2939999999999</v>
      </c>
      <c r="F218" s="93">
        <v>2280.3809999999999</v>
      </c>
    </row>
    <row r="219" spans="2:6" x14ac:dyDescent="0.25">
      <c r="B219" s="98" t="s">
        <v>54</v>
      </c>
      <c r="C219" s="93">
        <v>146158.51</v>
      </c>
      <c r="D219" s="93">
        <v>173262</v>
      </c>
      <c r="E219" s="93">
        <v>1221.8399999999999</v>
      </c>
      <c r="F219" s="93">
        <v>1332.75</v>
      </c>
    </row>
    <row r="220" spans="2:6" x14ac:dyDescent="0.25">
      <c r="B220" s="98"/>
      <c r="C220" s="93"/>
      <c r="D220" s="93"/>
      <c r="E220" s="93"/>
      <c r="F220" s="93"/>
    </row>
    <row r="221" spans="2:6" x14ac:dyDescent="0.25">
      <c r="B221" s="98"/>
      <c r="C221" s="93"/>
      <c r="D221" s="93"/>
      <c r="E221" s="93"/>
      <c r="F221" s="93"/>
    </row>
    <row r="226" spans="2:6" x14ac:dyDescent="0.25">
      <c r="B226" s="98"/>
      <c r="C226" s="93"/>
      <c r="D226" s="93"/>
      <c r="E226" s="93"/>
      <c r="F226" s="93"/>
    </row>
    <row r="227" spans="2:6" x14ac:dyDescent="0.25">
      <c r="B227" s="98"/>
      <c r="C227" s="93"/>
      <c r="D227" s="93"/>
      <c r="E227" s="93"/>
      <c r="F227" s="93"/>
    </row>
    <row r="228" spans="2:6" x14ac:dyDescent="0.25">
      <c r="B228" s="98"/>
      <c r="C228" s="93"/>
      <c r="D228" s="93"/>
      <c r="E228" s="93"/>
      <c r="F228" s="93"/>
    </row>
    <row r="229" spans="2:6" x14ac:dyDescent="0.25">
      <c r="B229" s="98"/>
      <c r="C229" s="93"/>
      <c r="D229" s="93"/>
      <c r="E229" s="93"/>
      <c r="F229" s="93"/>
    </row>
    <row r="230" spans="2:6" x14ac:dyDescent="0.25">
      <c r="B230" s="98"/>
      <c r="C230" s="93"/>
      <c r="D230" s="93"/>
      <c r="E230" s="93"/>
      <c r="F230" s="93"/>
    </row>
    <row r="231" spans="2:6" x14ac:dyDescent="0.25">
      <c r="B231" s="98"/>
      <c r="C231" s="93"/>
      <c r="D231" s="93"/>
      <c r="E231" s="93"/>
      <c r="F231" s="93"/>
    </row>
    <row r="232" spans="2:6" x14ac:dyDescent="0.25">
      <c r="B232" s="91" t="s">
        <v>25</v>
      </c>
      <c r="C232" s="99">
        <v>16295485.390000001</v>
      </c>
      <c r="D232" s="99">
        <v>25209618.310000002</v>
      </c>
      <c r="E232" s="99"/>
      <c r="F232" s="99"/>
    </row>
    <row r="233" spans="2:6" x14ac:dyDescent="0.25">
      <c r="B233" s="98" t="s">
        <v>36</v>
      </c>
      <c r="C233" s="93">
        <v>4618537.22</v>
      </c>
      <c r="D233" s="93">
        <v>6358527.3300000001</v>
      </c>
      <c r="E233" s="93"/>
      <c r="F233" s="93"/>
    </row>
    <row r="234" spans="2:6" x14ac:dyDescent="0.25">
      <c r="B234" s="98" t="s">
        <v>35</v>
      </c>
      <c r="C234" s="93">
        <v>4420217.54</v>
      </c>
      <c r="D234" s="93">
        <v>5101639.6399999997</v>
      </c>
      <c r="E234" s="93"/>
      <c r="F234" s="93"/>
    </row>
    <row r="235" spans="2:6" x14ac:dyDescent="0.25">
      <c r="B235" s="98" t="s">
        <v>44</v>
      </c>
      <c r="C235" s="93">
        <v>1367157.29</v>
      </c>
      <c r="D235" s="93">
        <v>2786968.46</v>
      </c>
      <c r="E235" s="93"/>
      <c r="F235" s="93"/>
    </row>
    <row r="236" spans="2:6" x14ac:dyDescent="0.25">
      <c r="B236" s="98" t="s">
        <v>37</v>
      </c>
      <c r="C236" s="93">
        <v>1080621.23</v>
      </c>
      <c r="D236" s="93">
        <v>2124652.5699999998</v>
      </c>
      <c r="E236" s="93"/>
      <c r="F236" s="93"/>
    </row>
    <row r="237" spans="2:6" x14ac:dyDescent="0.25">
      <c r="B237" s="98" t="s">
        <v>45</v>
      </c>
      <c r="C237" s="93">
        <v>1157223.53</v>
      </c>
      <c r="D237" s="93">
        <v>1811328.28</v>
      </c>
      <c r="E237" s="93"/>
      <c r="F237" s="93"/>
    </row>
    <row r="238" spans="2:6" x14ac:dyDescent="0.25">
      <c r="B238" s="98" t="s">
        <v>41</v>
      </c>
      <c r="C238" s="93">
        <v>703022.01</v>
      </c>
      <c r="D238" s="93">
        <v>1394521.11</v>
      </c>
      <c r="E238" s="93"/>
      <c r="F238" s="93"/>
    </row>
    <row r="239" spans="2:6" x14ac:dyDescent="0.25">
      <c r="B239" s="98" t="s">
        <v>53</v>
      </c>
      <c r="C239" s="93">
        <v>565124.7699999999</v>
      </c>
      <c r="D239" s="93">
        <v>1215097.23</v>
      </c>
      <c r="E239" s="93"/>
      <c r="F239" s="93"/>
    </row>
    <row r="240" spans="2:6" x14ac:dyDescent="0.25">
      <c r="B240" s="98" t="s">
        <v>203</v>
      </c>
      <c r="C240" s="93">
        <v>610496.57999999996</v>
      </c>
      <c r="D240" s="93">
        <v>937523.36</v>
      </c>
      <c r="E240" s="93"/>
      <c r="F240" s="93"/>
    </row>
    <row r="241" spans="2:6" x14ac:dyDescent="0.25">
      <c r="B241" s="98" t="s">
        <v>39</v>
      </c>
      <c r="C241" s="93">
        <v>444823.45</v>
      </c>
      <c r="D241" s="93">
        <v>915213.48</v>
      </c>
      <c r="E241" s="93"/>
      <c r="F241" s="93"/>
    </row>
    <row r="242" spans="2:6" x14ac:dyDescent="0.25">
      <c r="B242" s="98" t="s">
        <v>70</v>
      </c>
      <c r="C242" s="93">
        <v>166785.82</v>
      </c>
      <c r="D242" s="93">
        <v>591501.4</v>
      </c>
      <c r="E242" s="93"/>
      <c r="F242" s="93"/>
    </row>
    <row r="243" spans="2:6" x14ac:dyDescent="0.25">
      <c r="B243" s="98" t="s">
        <v>43</v>
      </c>
      <c r="C243" s="93">
        <v>162569.13</v>
      </c>
      <c r="D243" s="93">
        <v>471179.88</v>
      </c>
      <c r="E243" s="93"/>
      <c r="F243" s="93"/>
    </row>
    <row r="244" spans="2:6" x14ac:dyDescent="0.25">
      <c r="B244" s="98" t="s">
        <v>62</v>
      </c>
      <c r="C244" s="93">
        <v>198924.26</v>
      </c>
      <c r="D244" s="93">
        <v>367405.42</v>
      </c>
      <c r="E244" s="93"/>
      <c r="F244" s="93"/>
    </row>
    <row r="245" spans="2:6" x14ac:dyDescent="0.25">
      <c r="B245" s="98" t="s">
        <v>60</v>
      </c>
      <c r="C245" s="93">
        <v>108970.19</v>
      </c>
      <c r="D245" s="93">
        <v>276213.37</v>
      </c>
      <c r="E245" s="93"/>
      <c r="F245" s="93"/>
    </row>
    <row r="246" spans="2:6" x14ac:dyDescent="0.25">
      <c r="B246" s="98" t="s">
        <v>74</v>
      </c>
      <c r="C246" s="93">
        <v>97097.11</v>
      </c>
      <c r="D246" s="93">
        <v>176410.56</v>
      </c>
      <c r="E246" s="93"/>
      <c r="F246" s="93"/>
    </row>
    <row r="247" spans="2:6" x14ac:dyDescent="0.25">
      <c r="B247" s="98" t="s">
        <v>59</v>
      </c>
      <c r="C247" s="93">
        <v>124700.33</v>
      </c>
      <c r="D247" s="93">
        <v>148842.47999999998</v>
      </c>
      <c r="E247" s="93"/>
      <c r="F247" s="93"/>
    </row>
    <row r="248" spans="2:6" x14ac:dyDescent="0.25">
      <c r="B248" s="98" t="s">
        <v>42</v>
      </c>
      <c r="C248" s="93">
        <v>81961.009999999995</v>
      </c>
      <c r="D248" s="93">
        <v>129058.08</v>
      </c>
      <c r="E248" s="93"/>
      <c r="F248" s="93"/>
    </row>
    <row r="249" spans="2:6" x14ac:dyDescent="0.25">
      <c r="B249" s="98" t="s">
        <v>51</v>
      </c>
      <c r="C249" s="93">
        <v>143592.29999999999</v>
      </c>
      <c r="D249" s="93">
        <v>99316.25</v>
      </c>
      <c r="E249" s="93"/>
      <c r="F249" s="93"/>
    </row>
    <row r="250" spans="2:6" x14ac:dyDescent="0.25">
      <c r="B250" s="98" t="s">
        <v>83</v>
      </c>
      <c r="C250" s="93">
        <v>41623.820000000007</v>
      </c>
      <c r="D250" s="93">
        <v>72691.13</v>
      </c>
      <c r="E250" s="93"/>
      <c r="F250" s="93"/>
    </row>
    <row r="251" spans="2:6" x14ac:dyDescent="0.25">
      <c r="B251" s="98" t="s">
        <v>81</v>
      </c>
      <c r="C251" s="93">
        <v>50737.399999999994</v>
      </c>
      <c r="D251" s="93">
        <v>61535.200000000004</v>
      </c>
      <c r="E251" s="93"/>
      <c r="F251" s="93"/>
    </row>
    <row r="252" spans="2:6" x14ac:dyDescent="0.25">
      <c r="B252" s="98" t="s">
        <v>73</v>
      </c>
      <c r="C252" s="93">
        <v>55868.91</v>
      </c>
      <c r="D252" s="93">
        <v>60653.670000000006</v>
      </c>
      <c r="E252" s="93"/>
      <c r="F252" s="93"/>
    </row>
    <row r="253" spans="2:6" x14ac:dyDescent="0.25">
      <c r="B253" s="98" t="s">
        <v>78</v>
      </c>
      <c r="C253" s="93">
        <v>14250.63</v>
      </c>
      <c r="D253" s="93">
        <v>43046.25</v>
      </c>
      <c r="E253" s="93"/>
      <c r="F253" s="93"/>
    </row>
    <row r="254" spans="2:6" x14ac:dyDescent="0.25">
      <c r="B254" s="98" t="s">
        <v>85</v>
      </c>
      <c r="C254" s="93">
        <v>61719.92</v>
      </c>
      <c r="D254" s="93">
        <v>38617.33</v>
      </c>
      <c r="E254" s="93"/>
      <c r="F254" s="93"/>
    </row>
    <row r="255" spans="2:6" x14ac:dyDescent="0.25">
      <c r="B255" s="98" t="s">
        <v>57</v>
      </c>
      <c r="C255" s="93">
        <v>12519.460000000001</v>
      </c>
      <c r="D255" s="93">
        <v>20113.589999999997</v>
      </c>
      <c r="E255" s="93"/>
      <c r="F255" s="93"/>
    </row>
    <row r="256" spans="2:6" x14ac:dyDescent="0.25">
      <c r="B256" s="98" t="s">
        <v>67</v>
      </c>
      <c r="C256" s="93">
        <v>5395.3200000000006</v>
      </c>
      <c r="D256" s="93">
        <v>5992.89</v>
      </c>
      <c r="E256" s="93"/>
      <c r="F256" s="93"/>
    </row>
    <row r="257" spans="2:6" x14ac:dyDescent="0.25">
      <c r="B257" s="98" t="s">
        <v>84</v>
      </c>
      <c r="C257" s="93">
        <v>1546.16</v>
      </c>
      <c r="D257" s="93">
        <v>1169.5899999999999</v>
      </c>
      <c r="E257" s="93"/>
      <c r="F257" s="93"/>
    </row>
    <row r="258" spans="2:6" x14ac:dyDescent="0.25">
      <c r="B258" s="98" t="s">
        <v>208</v>
      </c>
      <c r="C258" s="93">
        <v>0</v>
      </c>
      <c r="D258" s="93">
        <v>399.76000000000005</v>
      </c>
      <c r="E258" s="93"/>
      <c r="F258" s="93"/>
    </row>
    <row r="259" spans="2:6" x14ac:dyDescent="0.25">
      <c r="B259" s="98" t="s">
        <v>202</v>
      </c>
      <c r="C259" s="93">
        <v>0</v>
      </c>
      <c r="D259" s="93">
        <v>0</v>
      </c>
      <c r="E259" s="93"/>
      <c r="F259" s="93"/>
    </row>
    <row r="260" spans="2:6" x14ac:dyDescent="0.25">
      <c r="B260" s="98"/>
      <c r="C260" s="93"/>
      <c r="D260" s="93"/>
      <c r="E260" s="93"/>
      <c r="F260" s="93"/>
    </row>
    <row r="261" spans="2:6" x14ac:dyDescent="0.25">
      <c r="B261" s="95" t="s">
        <v>18</v>
      </c>
      <c r="C261" s="99">
        <v>19575733.466000006</v>
      </c>
      <c r="D261" s="99">
        <v>34392165.580000006</v>
      </c>
      <c r="E261" s="99">
        <v>28589.150998999998</v>
      </c>
      <c r="F261" s="99">
        <v>24344.201994000003</v>
      </c>
    </row>
    <row r="262" spans="2:6" x14ac:dyDescent="0.25">
      <c r="B262" s="98" t="s">
        <v>44</v>
      </c>
      <c r="C262" s="93">
        <v>2070608.6660000002</v>
      </c>
      <c r="D262" s="93">
        <v>6511212.5869999994</v>
      </c>
      <c r="E262" s="93">
        <v>2763.6129999999998</v>
      </c>
      <c r="F262" s="93">
        <v>4160.0320000000002</v>
      </c>
    </row>
    <row r="263" spans="2:6" x14ac:dyDescent="0.25">
      <c r="B263" s="98" t="s">
        <v>70</v>
      </c>
      <c r="C263" s="93">
        <v>2415200.65</v>
      </c>
      <c r="D263" s="93">
        <v>6497556.5099999998</v>
      </c>
      <c r="E263" s="93">
        <v>3470.8969999999999</v>
      </c>
      <c r="F263" s="93">
        <v>4369.366</v>
      </c>
    </row>
    <row r="264" spans="2:6" x14ac:dyDescent="0.25">
      <c r="B264" s="98" t="s">
        <v>64</v>
      </c>
      <c r="C264" s="93">
        <v>1438061.46</v>
      </c>
      <c r="D264" s="93">
        <v>3982818.58</v>
      </c>
      <c r="E264" s="93">
        <v>2099.7620000000002</v>
      </c>
      <c r="F264" s="93">
        <v>2907.0729999999999</v>
      </c>
    </row>
    <row r="265" spans="2:6" x14ac:dyDescent="0.25">
      <c r="B265" s="98" t="s">
        <v>57</v>
      </c>
      <c r="C265" s="93">
        <v>550183.61199999996</v>
      </c>
      <c r="D265" s="93">
        <v>1893700.4730000002</v>
      </c>
      <c r="E265" s="93">
        <v>694.68</v>
      </c>
      <c r="F265" s="93">
        <v>1355.675</v>
      </c>
    </row>
    <row r="266" spans="2:6" x14ac:dyDescent="0.25">
      <c r="B266" s="98" t="s">
        <v>72</v>
      </c>
      <c r="C266" s="93">
        <v>319800.07000000007</v>
      </c>
      <c r="D266" s="93">
        <v>1723921.94</v>
      </c>
      <c r="E266" s="93">
        <v>511.17899999999997</v>
      </c>
      <c r="F266" s="93">
        <v>1348.0350000000001</v>
      </c>
    </row>
    <row r="267" spans="2:6" x14ac:dyDescent="0.25">
      <c r="B267" s="98" t="s">
        <v>41</v>
      </c>
      <c r="C267" s="93">
        <v>1480420.7309999999</v>
      </c>
      <c r="D267" s="93">
        <v>1712235.0219999999</v>
      </c>
      <c r="E267" s="93">
        <v>2260.9249599999998</v>
      </c>
      <c r="F267" s="93">
        <v>1409.6120000000001</v>
      </c>
    </row>
    <row r="268" spans="2:6" x14ac:dyDescent="0.25">
      <c r="B268" s="98" t="s">
        <v>202</v>
      </c>
      <c r="C268" s="93">
        <v>479046.84000000008</v>
      </c>
      <c r="D268" s="93">
        <v>1272248.1199999999</v>
      </c>
      <c r="E268" s="93">
        <v>619.95600000000002</v>
      </c>
      <c r="F268" s="93">
        <v>809.06100000000004</v>
      </c>
    </row>
    <row r="269" spans="2:6" x14ac:dyDescent="0.25">
      <c r="B269" s="98" t="s">
        <v>84</v>
      </c>
      <c r="C269" s="93">
        <v>30572.133000000002</v>
      </c>
      <c r="D269" s="93">
        <v>360229.73499999999</v>
      </c>
      <c r="E269" s="93">
        <v>47.844000000000001</v>
      </c>
      <c r="F269" s="93">
        <v>261.89999999999998</v>
      </c>
    </row>
    <row r="270" spans="2:6" x14ac:dyDescent="0.25">
      <c r="B270" s="98" t="s">
        <v>87</v>
      </c>
      <c r="C270" s="93">
        <v>252048.24</v>
      </c>
      <c r="D270" s="93">
        <v>224538.09</v>
      </c>
      <c r="E270" s="93">
        <v>398.05099999999999</v>
      </c>
      <c r="F270" s="93">
        <v>199.57599999999999</v>
      </c>
    </row>
    <row r="271" spans="2:6" x14ac:dyDescent="0.25">
      <c r="B271" s="98" t="s">
        <v>205</v>
      </c>
      <c r="C271" s="93">
        <v>71028.899999999994</v>
      </c>
      <c r="D271" s="93">
        <v>96936.76</v>
      </c>
      <c r="E271" s="93">
        <v>95.984999999999999</v>
      </c>
      <c r="F271" s="93">
        <v>71.805000000000007</v>
      </c>
    </row>
    <row r="272" spans="2:6" x14ac:dyDescent="0.25">
      <c r="B272" s="98" t="s">
        <v>89</v>
      </c>
      <c r="C272" s="93">
        <v>846162.46</v>
      </c>
      <c r="D272" s="93">
        <v>72212.31</v>
      </c>
      <c r="E272" s="93">
        <v>1397.33</v>
      </c>
      <c r="F272" s="93">
        <v>51.393999999999998</v>
      </c>
    </row>
    <row r="273" spans="2:6" x14ac:dyDescent="0.25">
      <c r="B273" s="98" t="s">
        <v>63</v>
      </c>
      <c r="C273" s="93">
        <v>83395.83</v>
      </c>
      <c r="D273" s="93">
        <v>0</v>
      </c>
      <c r="E273" s="93">
        <v>131.33199999999999</v>
      </c>
      <c r="F273" s="93">
        <v>0</v>
      </c>
    </row>
    <row r="274" spans="2:6" x14ac:dyDescent="0.25">
      <c r="B274" s="98"/>
      <c r="C274" s="93"/>
      <c r="D274" s="93"/>
      <c r="E274" s="93">
        <v>0</v>
      </c>
      <c r="F274" s="93">
        <v>0</v>
      </c>
    </row>
    <row r="276" spans="2:6" x14ac:dyDescent="0.25">
      <c r="B276" s="98"/>
      <c r="C276" s="93"/>
      <c r="D276" s="93"/>
      <c r="E276" s="93"/>
      <c r="F276" s="93"/>
    </row>
    <row r="277" spans="2:6" x14ac:dyDescent="0.25">
      <c r="B277" s="104"/>
      <c r="C277" s="105"/>
      <c r="D277" s="105"/>
      <c r="E277" s="105"/>
      <c r="F277" s="105"/>
    </row>
    <row r="278" spans="2:6" x14ac:dyDescent="0.25">
      <c r="B278" s="98"/>
      <c r="C278" s="93"/>
      <c r="D278" s="93"/>
      <c r="E278" s="93"/>
      <c r="F278" s="93"/>
    </row>
    <row r="281" spans="2:6" x14ac:dyDescent="0.25">
      <c r="B281" s="98"/>
      <c r="C281" s="93"/>
      <c r="D281" s="93"/>
      <c r="E281" s="93"/>
      <c r="F281" s="93"/>
    </row>
    <row r="282" spans="2:6" x14ac:dyDescent="0.25">
      <c r="B282" s="91" t="s">
        <v>16</v>
      </c>
      <c r="C282" s="99">
        <v>24494417.019000001</v>
      </c>
      <c r="D282" s="99">
        <v>31149739.896000002</v>
      </c>
      <c r="E282" s="99">
        <v>43457.782999999996</v>
      </c>
      <c r="F282" s="99">
        <v>39279.668999999994</v>
      </c>
    </row>
    <row r="283" spans="2:6" x14ac:dyDescent="0.25">
      <c r="B283" s="98" t="s">
        <v>41</v>
      </c>
      <c r="C283" s="93">
        <v>6795599.8470000001</v>
      </c>
      <c r="D283" s="93">
        <v>9482264.9360000007</v>
      </c>
      <c r="E283" s="93">
        <v>24520.170999999998</v>
      </c>
      <c r="F283" s="93">
        <v>22953.724999999999</v>
      </c>
    </row>
    <row r="284" spans="2:6" x14ac:dyDescent="0.25">
      <c r="B284" s="98" t="s">
        <v>35</v>
      </c>
      <c r="C284" s="93">
        <v>1699764.531</v>
      </c>
      <c r="D284" s="93">
        <v>2704895.25</v>
      </c>
      <c r="E284" s="93">
        <v>906.625</v>
      </c>
      <c r="F284" s="93">
        <v>1279.299</v>
      </c>
    </row>
    <row r="285" spans="2:6" x14ac:dyDescent="0.25">
      <c r="B285" s="98" t="s">
        <v>76</v>
      </c>
      <c r="C285" s="93">
        <v>2437646.13</v>
      </c>
      <c r="D285" s="93">
        <v>2615211.42</v>
      </c>
      <c r="E285" s="93">
        <v>1216.4480000000001</v>
      </c>
      <c r="F285" s="93">
        <v>951.22300000000007</v>
      </c>
    </row>
    <row r="286" spans="2:6" x14ac:dyDescent="0.25">
      <c r="B286" s="98" t="s">
        <v>37</v>
      </c>
      <c r="C286" s="93">
        <v>1264656.723</v>
      </c>
      <c r="D286" s="93">
        <v>2318423.5710000005</v>
      </c>
      <c r="E286" s="93">
        <v>1765.2829999999999</v>
      </c>
      <c r="F286" s="93">
        <v>2204.85</v>
      </c>
    </row>
    <row r="287" spans="2:6" x14ac:dyDescent="0.25">
      <c r="B287" s="98" t="s">
        <v>44</v>
      </c>
      <c r="C287" s="93">
        <v>1396005.3510000003</v>
      </c>
      <c r="D287" s="93">
        <v>2099253.65</v>
      </c>
      <c r="E287" s="93">
        <v>709.31999999999994</v>
      </c>
      <c r="F287" s="93">
        <v>855.44499999999994</v>
      </c>
    </row>
    <row r="288" spans="2:6" x14ac:dyDescent="0.25">
      <c r="B288" s="98" t="s">
        <v>39</v>
      </c>
      <c r="C288" s="93">
        <v>1491532.8150000002</v>
      </c>
      <c r="D288" s="93">
        <v>1848044.2579999999</v>
      </c>
      <c r="E288" s="93">
        <v>3431.9940000000001</v>
      </c>
      <c r="F288" s="93">
        <v>2319.5349999999999</v>
      </c>
    </row>
    <row r="289" spans="2:6" x14ac:dyDescent="0.25">
      <c r="B289" s="98" t="s">
        <v>73</v>
      </c>
      <c r="C289" s="93">
        <v>862653.73300000001</v>
      </c>
      <c r="D289" s="93">
        <v>1221124.1270000001</v>
      </c>
      <c r="E289" s="93">
        <v>581.30199999999991</v>
      </c>
      <c r="F289" s="93">
        <v>608.85799999999995</v>
      </c>
    </row>
    <row r="290" spans="2:6" x14ac:dyDescent="0.25">
      <c r="B290" s="98" t="s">
        <v>36</v>
      </c>
      <c r="C290" s="93">
        <v>964523.82799999998</v>
      </c>
      <c r="D290" s="93">
        <v>1143590.372</v>
      </c>
      <c r="E290" s="93">
        <v>635.96899999999994</v>
      </c>
      <c r="F290" s="93">
        <v>561.19299999999998</v>
      </c>
    </row>
    <row r="291" spans="2:6" x14ac:dyDescent="0.25">
      <c r="B291" s="98" t="s">
        <v>42</v>
      </c>
      <c r="C291" s="93">
        <v>568471.71100000001</v>
      </c>
      <c r="D291" s="93">
        <v>713837.11600000004</v>
      </c>
      <c r="E291" s="93">
        <v>421.75600000000003</v>
      </c>
      <c r="F291" s="93">
        <v>366.31899999999996</v>
      </c>
    </row>
    <row r="292" spans="2:6" x14ac:dyDescent="0.25">
      <c r="B292" s="98" t="s">
        <v>49</v>
      </c>
      <c r="C292" s="93">
        <v>1267092.18</v>
      </c>
      <c r="D292" s="93">
        <v>678218.62</v>
      </c>
      <c r="E292" s="93">
        <v>3743.0679999999998</v>
      </c>
      <c r="F292" s="93">
        <v>1880.3000000000002</v>
      </c>
    </row>
    <row r="293" spans="2:6" x14ac:dyDescent="0.25">
      <c r="B293" s="98" t="s">
        <v>70</v>
      </c>
      <c r="C293" s="93">
        <v>338928.603</v>
      </c>
      <c r="D293" s="93">
        <v>640080.576</v>
      </c>
      <c r="E293" s="93">
        <v>566.01599999999996</v>
      </c>
      <c r="F293" s="93">
        <v>991.19899999999996</v>
      </c>
    </row>
    <row r="294" spans="2:6" x14ac:dyDescent="0.25">
      <c r="B294" s="98" t="s">
        <v>59</v>
      </c>
      <c r="C294" s="93">
        <v>805116.13500000013</v>
      </c>
      <c r="D294" s="93">
        <v>625023.43200000003</v>
      </c>
      <c r="E294" s="93">
        <v>474.173</v>
      </c>
      <c r="F294" s="93">
        <v>359.86299999999994</v>
      </c>
    </row>
    <row r="295" spans="2:6" x14ac:dyDescent="0.25">
      <c r="B295" s="98" t="s">
        <v>43</v>
      </c>
      <c r="C295" s="93">
        <v>551130.45699999994</v>
      </c>
      <c r="D295" s="93">
        <v>506894.46499999997</v>
      </c>
      <c r="E295" s="93">
        <v>421.68999999999994</v>
      </c>
      <c r="F295" s="93">
        <v>289.447</v>
      </c>
    </row>
    <row r="296" spans="2:6" x14ac:dyDescent="0.25">
      <c r="B296" s="98"/>
      <c r="C296" s="93"/>
      <c r="D296" s="93"/>
      <c r="E296" s="93"/>
      <c r="F296" s="93"/>
    </row>
    <row r="298" spans="2:6" x14ac:dyDescent="0.25">
      <c r="B298" s="98"/>
      <c r="C298" s="93"/>
      <c r="D298" s="93"/>
      <c r="E298" s="93"/>
      <c r="F298" s="93"/>
    </row>
    <row r="300" spans="2:6" x14ac:dyDescent="0.25">
      <c r="B300" s="98"/>
      <c r="C300" s="93"/>
      <c r="D300" s="93"/>
      <c r="E300" s="93"/>
      <c r="F300" s="93"/>
    </row>
    <row r="302" spans="2:6" x14ac:dyDescent="0.25">
      <c r="B302" s="98"/>
      <c r="C302" s="93"/>
      <c r="D302" s="93"/>
      <c r="E302" s="93"/>
      <c r="F302" s="93"/>
    </row>
    <row r="303" spans="2:6" x14ac:dyDescent="0.25">
      <c r="B303" s="98"/>
      <c r="C303" s="93"/>
      <c r="D303" s="93"/>
      <c r="E303" s="93"/>
      <c r="F303" s="93"/>
    </row>
    <row r="304" spans="2:6" x14ac:dyDescent="0.25">
      <c r="B304" s="98"/>
      <c r="C304" s="93"/>
      <c r="D304" s="93"/>
      <c r="E304" s="93"/>
      <c r="F304" s="93"/>
    </row>
    <row r="305" spans="2:6" x14ac:dyDescent="0.25">
      <c r="B305" s="95" t="s">
        <v>19</v>
      </c>
      <c r="C305" s="99">
        <v>17432972.993000001</v>
      </c>
      <c r="D305" s="99">
        <v>27934321.651999995</v>
      </c>
      <c r="E305" s="99" t="s">
        <v>169</v>
      </c>
      <c r="F305" s="99" t="s">
        <v>169</v>
      </c>
    </row>
    <row r="306" spans="2:6" x14ac:dyDescent="0.25">
      <c r="B306" s="98" t="s">
        <v>36</v>
      </c>
      <c r="C306" s="93">
        <v>5048029.9269999992</v>
      </c>
      <c r="D306" s="93">
        <v>8016322.0129999993</v>
      </c>
      <c r="E306" s="93"/>
      <c r="F306" s="93"/>
    </row>
    <row r="307" spans="2:6" x14ac:dyDescent="0.25">
      <c r="B307" s="98" t="s">
        <v>35</v>
      </c>
      <c r="C307" s="93">
        <v>2980515.5880000005</v>
      </c>
      <c r="D307" s="93">
        <v>5602472.3330000006</v>
      </c>
      <c r="E307" s="93"/>
      <c r="F307" s="93"/>
    </row>
    <row r="308" spans="2:6" x14ac:dyDescent="0.25">
      <c r="B308" s="98" t="s">
        <v>203</v>
      </c>
      <c r="C308" s="93">
        <v>1775513.7249999996</v>
      </c>
      <c r="D308" s="93">
        <v>3038946.1079999995</v>
      </c>
      <c r="E308" s="93"/>
      <c r="F308" s="93"/>
    </row>
    <row r="309" spans="2:6" x14ac:dyDescent="0.25">
      <c r="B309" s="98" t="s">
        <v>37</v>
      </c>
      <c r="C309" s="93">
        <v>1069171.47</v>
      </c>
      <c r="D309" s="93">
        <v>2312526.0999999978</v>
      </c>
      <c r="E309" s="93"/>
      <c r="F309" s="93"/>
    </row>
    <row r="310" spans="2:6" x14ac:dyDescent="0.25">
      <c r="B310" s="98" t="s">
        <v>39</v>
      </c>
      <c r="C310" s="93">
        <v>636310.47</v>
      </c>
      <c r="D310" s="93">
        <v>1610392.1490000002</v>
      </c>
      <c r="E310" s="93"/>
      <c r="F310" s="93"/>
    </row>
    <row r="311" spans="2:6" x14ac:dyDescent="0.25">
      <c r="B311" s="98" t="s">
        <v>47</v>
      </c>
      <c r="C311" s="93">
        <v>1078631.2799999998</v>
      </c>
      <c r="D311" s="93">
        <v>1387714.13</v>
      </c>
      <c r="E311" s="93"/>
      <c r="F311" s="93"/>
    </row>
    <row r="312" spans="2:6" x14ac:dyDescent="0.25">
      <c r="B312" s="98" t="s">
        <v>45</v>
      </c>
      <c r="C312" s="93">
        <v>857393.44</v>
      </c>
      <c r="D312" s="93">
        <v>1373609.3370000001</v>
      </c>
      <c r="E312" s="93"/>
      <c r="F312" s="93"/>
    </row>
    <row r="313" spans="2:6" x14ac:dyDescent="0.25">
      <c r="B313" s="98" t="s">
        <v>87</v>
      </c>
      <c r="C313" s="93">
        <v>661803.99999999988</v>
      </c>
      <c r="D313" s="93">
        <v>1148684.52</v>
      </c>
      <c r="E313" s="93"/>
      <c r="F313" s="93"/>
    </row>
    <row r="314" spans="2:6" x14ac:dyDescent="0.25">
      <c r="B314" s="98" t="s">
        <v>44</v>
      </c>
      <c r="C314" s="93">
        <v>471332.97399999999</v>
      </c>
      <c r="D314" s="93">
        <v>567485.11</v>
      </c>
      <c r="E314" s="93"/>
      <c r="F314" s="93"/>
    </row>
    <row r="315" spans="2:6" x14ac:dyDescent="0.25">
      <c r="B315" s="98" t="s">
        <v>41</v>
      </c>
      <c r="C315" s="93">
        <v>257330.96299999999</v>
      </c>
      <c r="D315" s="93">
        <v>502269.00400000007</v>
      </c>
      <c r="E315" s="93"/>
      <c r="F315" s="93"/>
    </row>
    <row r="316" spans="2:6" x14ac:dyDescent="0.25">
      <c r="B316" s="98" t="s">
        <v>76</v>
      </c>
      <c r="C316" s="93">
        <v>457809.45000000007</v>
      </c>
      <c r="D316" s="93">
        <v>288696.07</v>
      </c>
      <c r="E316" s="93"/>
      <c r="F316" s="93"/>
    </row>
    <row r="317" spans="2:6" x14ac:dyDescent="0.25">
      <c r="B317" s="98" t="s">
        <v>66</v>
      </c>
      <c r="C317" s="93">
        <v>168030.25</v>
      </c>
      <c r="D317" s="93">
        <v>232176.08000000002</v>
      </c>
      <c r="E317" s="93"/>
      <c r="F317" s="93"/>
    </row>
    <row r="318" spans="2:6" x14ac:dyDescent="0.25">
      <c r="B318" s="98" t="s">
        <v>52</v>
      </c>
      <c r="C318" s="93">
        <v>107201.20000000001</v>
      </c>
      <c r="D318" s="93">
        <v>102815.29</v>
      </c>
      <c r="E318" s="93"/>
      <c r="F318" s="93"/>
    </row>
    <row r="319" spans="2:6" x14ac:dyDescent="0.25">
      <c r="B319" s="98" t="s">
        <v>53</v>
      </c>
      <c r="C319" s="93">
        <v>543317.58699999994</v>
      </c>
      <c r="D319" s="93">
        <v>65802.014999999999</v>
      </c>
      <c r="E319" s="93"/>
      <c r="F319" s="93"/>
    </row>
    <row r="322" spans="2:6" hidden="1" x14ac:dyDescent="0.25">
      <c r="B322" s="98"/>
      <c r="C322" s="93"/>
      <c r="D322" s="93"/>
      <c r="E322" s="93"/>
      <c r="F322" s="93"/>
    </row>
    <row r="323" spans="2:6" hidden="1" x14ac:dyDescent="0.25">
      <c r="B323" s="98"/>
      <c r="C323" s="93"/>
      <c r="D323" s="93"/>
      <c r="E323" s="93"/>
      <c r="F323" s="93"/>
    </row>
    <row r="324" spans="2:6" hidden="1" x14ac:dyDescent="0.25">
      <c r="B324" s="98"/>
      <c r="C324" s="93"/>
      <c r="D324" s="93"/>
      <c r="E324" s="93"/>
      <c r="F324" s="93"/>
    </row>
    <row r="325" spans="2:6" x14ac:dyDescent="0.25">
      <c r="B325" s="98"/>
      <c r="C325" s="93"/>
      <c r="D325" s="93"/>
      <c r="E325" s="93"/>
      <c r="F325" s="93"/>
    </row>
    <row r="326" spans="2:6" x14ac:dyDescent="0.25">
      <c r="B326" s="91" t="s">
        <v>15</v>
      </c>
      <c r="C326" s="99">
        <v>24696659.015999999</v>
      </c>
      <c r="D326" s="99">
        <v>32777915.262999989</v>
      </c>
      <c r="E326" s="99"/>
      <c r="F326" s="99"/>
    </row>
    <row r="327" spans="2:6" x14ac:dyDescent="0.25">
      <c r="B327" s="98" t="s">
        <v>35</v>
      </c>
      <c r="C327" s="93">
        <v>4930078.1140000001</v>
      </c>
      <c r="D327" s="93">
        <v>6303767.1699999999</v>
      </c>
      <c r="E327" s="93"/>
      <c r="F327" s="93"/>
    </row>
    <row r="328" spans="2:6" x14ac:dyDescent="0.25">
      <c r="B328" s="98" t="s">
        <v>44</v>
      </c>
      <c r="C328" s="93">
        <v>6444565.7219999991</v>
      </c>
      <c r="D328" s="93">
        <v>6071422.0259999996</v>
      </c>
      <c r="E328" s="93"/>
      <c r="F328" s="93"/>
    </row>
    <row r="329" spans="2:6" x14ac:dyDescent="0.25">
      <c r="B329" s="98" t="s">
        <v>36</v>
      </c>
      <c r="C329" s="93">
        <v>3668716.9410000001</v>
      </c>
      <c r="D329" s="93">
        <v>5052964.2949999999</v>
      </c>
      <c r="E329" s="93"/>
      <c r="F329" s="93"/>
    </row>
    <row r="330" spans="2:6" x14ac:dyDescent="0.25">
      <c r="B330" s="98" t="s">
        <v>76</v>
      </c>
      <c r="C330" s="93">
        <v>1280058.68</v>
      </c>
      <c r="D330" s="93">
        <v>4061956.54</v>
      </c>
      <c r="E330" s="93"/>
      <c r="F330" s="93"/>
    </row>
    <row r="331" spans="2:6" x14ac:dyDescent="0.25">
      <c r="B331" s="98" t="s">
        <v>37</v>
      </c>
      <c r="C331" s="93">
        <v>326466.91199999995</v>
      </c>
      <c r="D331" s="93">
        <v>1417493.1329999999</v>
      </c>
      <c r="E331" s="93"/>
      <c r="F331" s="93"/>
    </row>
    <row r="332" spans="2:6" x14ac:dyDescent="0.25">
      <c r="B332" s="98" t="s">
        <v>47</v>
      </c>
      <c r="C332" s="93">
        <v>1121300.6399999999</v>
      </c>
      <c r="D332" s="93">
        <v>1382002.34</v>
      </c>
      <c r="E332" s="93"/>
      <c r="F332" s="93"/>
    </row>
    <row r="333" spans="2:6" x14ac:dyDescent="0.25">
      <c r="B333" s="98" t="s">
        <v>53</v>
      </c>
      <c r="C333" s="93">
        <v>1107935.111</v>
      </c>
      <c r="D333" s="93">
        <v>995494.02099999995</v>
      </c>
      <c r="E333" s="93"/>
      <c r="F333" s="93"/>
    </row>
    <row r="334" spans="2:6" x14ac:dyDescent="0.25">
      <c r="B334" s="98" t="s">
        <v>60</v>
      </c>
      <c r="C334" s="93">
        <v>1238805.5410000002</v>
      </c>
      <c r="D334" s="93">
        <v>527416.41399999999</v>
      </c>
      <c r="E334" s="93"/>
      <c r="F334" s="93"/>
    </row>
    <row r="335" spans="2:6" x14ac:dyDescent="0.25">
      <c r="B335" s="98"/>
      <c r="C335" s="93"/>
      <c r="D335" s="93"/>
      <c r="E335" s="93"/>
      <c r="F335" s="93"/>
    </row>
    <row r="336" spans="2:6" x14ac:dyDescent="0.25">
      <c r="B336" s="98"/>
      <c r="C336" s="93"/>
      <c r="D336" s="93"/>
      <c r="E336" s="93"/>
      <c r="F336" s="93"/>
    </row>
    <row r="337" spans="2:6" x14ac:dyDescent="0.25">
      <c r="B337" s="91" t="s">
        <v>10</v>
      </c>
      <c r="C337" s="99">
        <v>13754672.472999999</v>
      </c>
      <c r="D337" s="99">
        <v>13499660.079999998</v>
      </c>
      <c r="E337" s="99">
        <v>362699.39214000001</v>
      </c>
      <c r="F337" s="99">
        <v>711004.00696999999</v>
      </c>
    </row>
    <row r="338" spans="2:6" x14ac:dyDescent="0.25">
      <c r="B338" s="98" t="s">
        <v>36</v>
      </c>
      <c r="C338" s="93">
        <v>9449186.0700000003</v>
      </c>
      <c r="D338" s="93">
        <v>7423489.188000001</v>
      </c>
      <c r="E338" s="93">
        <v>135283.0319</v>
      </c>
      <c r="F338" s="93">
        <v>112027.92644999998</v>
      </c>
    </row>
    <row r="339" spans="2:6" x14ac:dyDescent="0.25">
      <c r="B339" s="98" t="s">
        <v>45</v>
      </c>
      <c r="C339" s="93">
        <v>1994769.267</v>
      </c>
      <c r="D339" s="93">
        <v>2648039.9710000004</v>
      </c>
      <c r="E339" s="93">
        <v>176709.628</v>
      </c>
      <c r="F339" s="93">
        <v>535685.56999999995</v>
      </c>
    </row>
    <row r="340" spans="2:6" x14ac:dyDescent="0.25">
      <c r="B340" s="98" t="s">
        <v>35</v>
      </c>
      <c r="C340" s="93">
        <v>1362997</v>
      </c>
      <c r="D340" s="93">
        <v>2150478.5449999999</v>
      </c>
      <c r="E340" s="93">
        <v>33832.606</v>
      </c>
      <c r="F340" s="93">
        <v>61739.072999999997</v>
      </c>
    </row>
    <row r="341" spans="2:6" x14ac:dyDescent="0.25">
      <c r="B341" s="98" t="s">
        <v>71</v>
      </c>
      <c r="C341" s="93">
        <v>107813.71</v>
      </c>
      <c r="D341" s="93">
        <v>151469.43</v>
      </c>
      <c r="E341" s="93">
        <v>158.69619999999998</v>
      </c>
      <c r="F341" s="93">
        <v>212.20171999999999</v>
      </c>
    </row>
    <row r="342" spans="2:6" x14ac:dyDescent="0.25">
      <c r="B342" s="98" t="s">
        <v>40</v>
      </c>
      <c r="C342" s="93">
        <v>40233.759999999995</v>
      </c>
      <c r="D342" s="93">
        <v>145464.98000000001</v>
      </c>
      <c r="E342" s="93">
        <v>68.52</v>
      </c>
      <c r="F342" s="93">
        <v>169.36135000000002</v>
      </c>
    </row>
    <row r="343" spans="2:6" x14ac:dyDescent="0.25">
      <c r="B343" s="98" t="s">
        <v>44</v>
      </c>
      <c r="C343" s="93">
        <v>283292</v>
      </c>
      <c r="D343" s="93">
        <v>106613.99799999999</v>
      </c>
      <c r="E343" s="93">
        <v>15836.13</v>
      </c>
      <c r="F343" s="93">
        <v>193.76</v>
      </c>
    </row>
    <row r="344" spans="2:6" x14ac:dyDescent="0.25">
      <c r="B344" s="98" t="s">
        <v>54</v>
      </c>
      <c r="C344" s="93">
        <v>212644.92</v>
      </c>
      <c r="D344" s="93">
        <v>105334.34</v>
      </c>
      <c r="E344" s="93">
        <v>302.59030000000001</v>
      </c>
      <c r="F344" s="93">
        <v>138.809</v>
      </c>
    </row>
    <row r="345" spans="2:6" x14ac:dyDescent="0.25">
      <c r="B345" s="98" t="s">
        <v>53</v>
      </c>
      <c r="C345" s="93">
        <v>0</v>
      </c>
      <c r="D345" s="93">
        <v>84779.047999999995</v>
      </c>
      <c r="E345" s="93">
        <v>0</v>
      </c>
      <c r="F345" s="93">
        <v>141.12</v>
      </c>
    </row>
    <row r="346" spans="2:6" x14ac:dyDescent="0.25">
      <c r="B346" s="98" t="s">
        <v>55</v>
      </c>
      <c r="C346" s="93">
        <v>68092.36</v>
      </c>
      <c r="D346" s="93">
        <v>54581.03</v>
      </c>
      <c r="E346" s="93">
        <v>70.415999999999997</v>
      </c>
      <c r="F346" s="93">
        <v>50.543999999999997</v>
      </c>
    </row>
    <row r="347" spans="2:6" x14ac:dyDescent="0.25">
      <c r="B347" s="98" t="s">
        <v>81</v>
      </c>
      <c r="C347" s="93">
        <v>25102.65</v>
      </c>
      <c r="D347" s="93">
        <v>54114.630000000005</v>
      </c>
      <c r="E347" s="93">
        <v>98.91</v>
      </c>
      <c r="F347" s="93">
        <v>167.65</v>
      </c>
    </row>
    <row r="349" spans="2:6" x14ac:dyDescent="0.25">
      <c r="B349" s="98"/>
      <c r="C349" s="93"/>
      <c r="D349" s="93"/>
      <c r="E349" s="93"/>
      <c r="F349" s="93"/>
    </row>
    <row r="351" spans="2:6" x14ac:dyDescent="0.25">
      <c r="B351" s="98"/>
      <c r="C351" s="93"/>
      <c r="D351" s="93"/>
      <c r="E351" s="93"/>
      <c r="F351" s="93"/>
    </row>
    <row r="352" spans="2:6" x14ac:dyDescent="0.25">
      <c r="B352" s="98"/>
      <c r="C352" s="93"/>
      <c r="D352" s="93"/>
      <c r="E352" s="93"/>
      <c r="F352" s="93"/>
    </row>
    <row r="353" spans="2:6" x14ac:dyDescent="0.25">
      <c r="B353" s="98"/>
      <c r="C353" s="93"/>
      <c r="D353" s="93"/>
      <c r="E353" s="93"/>
      <c r="F353" s="93"/>
    </row>
    <row r="354" spans="2:6" x14ac:dyDescent="0.25">
      <c r="B354" s="98"/>
      <c r="C354" s="93"/>
      <c r="D354" s="93"/>
      <c r="E354" s="93"/>
      <c r="F354" s="93"/>
    </row>
    <row r="355" spans="2:6" x14ac:dyDescent="0.25">
      <c r="B355" s="98"/>
      <c r="C355" s="93"/>
      <c r="D355" s="93"/>
      <c r="E355" s="93"/>
      <c r="F355" s="93"/>
    </row>
    <row r="356" spans="2:6" x14ac:dyDescent="0.25">
      <c r="B356" s="98"/>
      <c r="C356" s="93"/>
      <c r="D356" s="93"/>
      <c r="E356" s="93"/>
      <c r="F356" s="93"/>
    </row>
    <row r="357" spans="2:6" x14ac:dyDescent="0.25">
      <c r="B357" s="91" t="s">
        <v>21</v>
      </c>
      <c r="C357" s="99">
        <v>11278356.129000001</v>
      </c>
      <c r="D357" s="99">
        <v>11279123.959999999</v>
      </c>
      <c r="E357" s="99">
        <v>42847.038000000059</v>
      </c>
      <c r="F357" s="99">
        <v>29737.953000000023</v>
      </c>
    </row>
    <row r="358" spans="2:6" x14ac:dyDescent="0.25">
      <c r="B358" s="98" t="s">
        <v>36</v>
      </c>
      <c r="C358" s="93">
        <v>4840891.8410000009</v>
      </c>
      <c r="D358" s="93">
        <v>5155459.1399999997</v>
      </c>
      <c r="E358" s="93">
        <v>16878.713000000011</v>
      </c>
      <c r="F358" s="93">
        <v>11233.624</v>
      </c>
    </row>
    <row r="359" spans="2:6" x14ac:dyDescent="0.25">
      <c r="B359" s="80" t="s">
        <v>35</v>
      </c>
      <c r="C359" s="81">
        <v>3147789.4059999995</v>
      </c>
      <c r="D359" s="80">
        <v>2697988.0640000002</v>
      </c>
      <c r="E359" s="80">
        <v>10457.047</v>
      </c>
      <c r="F359" s="80">
        <v>7213.2290000000003</v>
      </c>
    </row>
    <row r="360" spans="2:6" x14ac:dyDescent="0.25">
      <c r="B360" s="80" t="s">
        <v>39</v>
      </c>
      <c r="C360" s="81">
        <v>867924.06200000015</v>
      </c>
      <c r="D360" s="80">
        <v>1748141.8390000002</v>
      </c>
      <c r="E360" s="80">
        <v>4726.7740000000003</v>
      </c>
      <c r="F360" s="80">
        <v>6127.3249999999998</v>
      </c>
    </row>
    <row r="361" spans="2:6" x14ac:dyDescent="0.25">
      <c r="B361" s="98" t="s">
        <v>41</v>
      </c>
      <c r="C361" s="93">
        <v>796322.41999999993</v>
      </c>
      <c r="D361" s="93">
        <v>550547.03700000001</v>
      </c>
      <c r="E361" s="93">
        <v>5128.6879999999992</v>
      </c>
      <c r="F361" s="93">
        <v>2203.373</v>
      </c>
    </row>
    <row r="362" spans="2:6" x14ac:dyDescent="0.25">
      <c r="B362" s="98" t="s">
        <v>45</v>
      </c>
      <c r="C362" s="93">
        <v>558929.53</v>
      </c>
      <c r="D362" s="93">
        <v>366235.22499999998</v>
      </c>
      <c r="E362" s="93">
        <v>1864.6200000000001</v>
      </c>
      <c r="F362" s="93">
        <v>897.03399999999988</v>
      </c>
    </row>
    <row r="363" spans="2:6" x14ac:dyDescent="0.25">
      <c r="B363" s="98" t="s">
        <v>37</v>
      </c>
      <c r="C363" s="93">
        <v>253188.21000000002</v>
      </c>
      <c r="D363" s="93">
        <v>254187.93200000003</v>
      </c>
      <c r="E363" s="93">
        <v>1178.5179999999998</v>
      </c>
      <c r="F363" s="93">
        <v>817.20399999999995</v>
      </c>
    </row>
    <row r="364" spans="2:6" x14ac:dyDescent="0.25">
      <c r="B364" s="80" t="s">
        <v>47</v>
      </c>
      <c r="C364" s="81">
        <v>314559.43</v>
      </c>
      <c r="D364" s="80">
        <v>152541.85999999999</v>
      </c>
      <c r="E364" s="80">
        <v>878.745</v>
      </c>
      <c r="F364" s="80">
        <v>306.17899999999992</v>
      </c>
    </row>
    <row r="365" spans="2:6" x14ac:dyDescent="0.25">
      <c r="B365" s="98" t="s">
        <v>46</v>
      </c>
      <c r="C365" s="93">
        <v>133036.5</v>
      </c>
      <c r="D365" s="93">
        <v>128269.2</v>
      </c>
      <c r="E365" s="93">
        <v>550.90899999999999</v>
      </c>
      <c r="F365" s="93">
        <v>351.13200000000001</v>
      </c>
    </row>
    <row r="366" spans="2:6" x14ac:dyDescent="0.25">
      <c r="B366" s="80" t="s">
        <v>69</v>
      </c>
      <c r="C366" s="81">
        <v>28717.940000000002</v>
      </c>
      <c r="D366" s="80">
        <v>21232.62</v>
      </c>
      <c r="E366" s="80">
        <v>109.50999999999999</v>
      </c>
      <c r="F366" s="80">
        <v>56.16</v>
      </c>
    </row>
    <row r="367" spans="2:6" x14ac:dyDescent="0.25">
      <c r="B367" s="80" t="s">
        <v>90</v>
      </c>
      <c r="C367" s="81">
        <v>35640.020000000004</v>
      </c>
      <c r="D367" s="80">
        <v>19859.7</v>
      </c>
      <c r="E367" s="80">
        <v>99.990000000000009</v>
      </c>
      <c r="F367" s="80">
        <v>35.99</v>
      </c>
    </row>
    <row r="368" spans="2:6" x14ac:dyDescent="0.25">
      <c r="B368" s="80" t="s">
        <v>206</v>
      </c>
      <c r="C368" s="81">
        <v>29977.019999999997</v>
      </c>
      <c r="D368" s="80">
        <v>19709.849999999999</v>
      </c>
      <c r="E368" s="80">
        <v>112.8</v>
      </c>
      <c r="F368" s="80">
        <v>56.36</v>
      </c>
    </row>
    <row r="369" spans="2:6" x14ac:dyDescent="0.25">
      <c r="B369" s="98" t="s">
        <v>65</v>
      </c>
      <c r="C369" s="93">
        <v>27839.46</v>
      </c>
      <c r="D369" s="93">
        <v>12964.19</v>
      </c>
      <c r="E369" s="93">
        <v>101.291</v>
      </c>
      <c r="F369" s="93">
        <v>37.68</v>
      </c>
    </row>
    <row r="370" spans="2:6" x14ac:dyDescent="0.25">
      <c r="B370" s="80" t="s">
        <v>79</v>
      </c>
      <c r="C370" s="81">
        <v>28601.489999999998</v>
      </c>
      <c r="D370" s="80">
        <v>0</v>
      </c>
      <c r="E370" s="80">
        <v>106.288</v>
      </c>
      <c r="F370" s="80">
        <v>0</v>
      </c>
    </row>
    <row r="371" spans="2:6" x14ac:dyDescent="0.25">
      <c r="B371" s="80" t="s">
        <v>67</v>
      </c>
      <c r="C371" s="81">
        <v>9623.6200000000008</v>
      </c>
      <c r="D371" s="80">
        <v>0</v>
      </c>
      <c r="E371" s="80">
        <v>38.075000000000003</v>
      </c>
      <c r="F371" s="80">
        <v>0</v>
      </c>
    </row>
    <row r="372" spans="2:6" x14ac:dyDescent="0.25">
      <c r="B372" s="98"/>
      <c r="C372" s="93"/>
      <c r="D372" s="93"/>
      <c r="E372" s="93"/>
      <c r="F372" s="93"/>
    </row>
    <row r="377" spans="2:6" x14ac:dyDescent="0.25">
      <c r="B377" s="98"/>
      <c r="C377" s="93"/>
      <c r="D377" s="93"/>
      <c r="E377" s="93"/>
      <c r="F377" s="93"/>
    </row>
    <row r="378" spans="2:6" x14ac:dyDescent="0.25">
      <c r="B378" s="98"/>
      <c r="C378" s="93"/>
      <c r="D378" s="93"/>
      <c r="E378" s="93"/>
      <c r="F378" s="93"/>
    </row>
    <row r="379" spans="2:6" x14ac:dyDescent="0.25">
      <c r="B379" s="98"/>
      <c r="C379" s="93"/>
      <c r="D379" s="93"/>
      <c r="E379" s="93"/>
      <c r="F379" s="93"/>
    </row>
    <row r="383" spans="2:6" x14ac:dyDescent="0.25">
      <c r="B383" s="98"/>
      <c r="C383" s="93"/>
      <c r="D383" s="93"/>
      <c r="E383" s="93"/>
      <c r="F383" s="93"/>
    </row>
    <row r="384" spans="2:6" x14ac:dyDescent="0.25">
      <c r="B384" s="91" t="s">
        <v>20</v>
      </c>
      <c r="C384" s="99">
        <v>9738564.9960000012</v>
      </c>
      <c r="D384" s="99">
        <v>11860740.987</v>
      </c>
      <c r="E384" s="99">
        <v>37962.906000000003</v>
      </c>
      <c r="F384" s="99">
        <v>34551.539000000004</v>
      </c>
    </row>
    <row r="385" spans="2:6" x14ac:dyDescent="0.25">
      <c r="B385" s="98" t="s">
        <v>44</v>
      </c>
      <c r="C385" s="93">
        <v>2169424.2620000001</v>
      </c>
      <c r="D385" s="93">
        <v>2640123.3840000005</v>
      </c>
      <c r="E385" s="93">
        <v>4621.152</v>
      </c>
      <c r="F385" s="93">
        <v>4303.1080000000011</v>
      </c>
    </row>
    <row r="386" spans="2:6" x14ac:dyDescent="0.25">
      <c r="B386" s="98" t="s">
        <v>35</v>
      </c>
      <c r="C386" s="93">
        <v>2105217.0219999999</v>
      </c>
      <c r="D386" s="93">
        <v>2408499.094</v>
      </c>
      <c r="E386" s="93">
        <v>4501.7219999999998</v>
      </c>
      <c r="F386" s="93">
        <v>4088.9890000000005</v>
      </c>
    </row>
    <row r="387" spans="2:6" x14ac:dyDescent="0.25">
      <c r="B387" s="98" t="s">
        <v>45</v>
      </c>
      <c r="C387" s="93">
        <v>1151541.368</v>
      </c>
      <c r="D387" s="93">
        <v>1731210.257</v>
      </c>
      <c r="E387" s="93">
        <v>6506.2969999999996</v>
      </c>
      <c r="F387" s="93">
        <v>7574.8230000000003</v>
      </c>
    </row>
    <row r="388" spans="2:6" x14ac:dyDescent="0.25">
      <c r="B388" s="98" t="s">
        <v>36</v>
      </c>
      <c r="C388" s="93">
        <v>1645915.3850000002</v>
      </c>
      <c r="D388" s="93">
        <v>1669079.9859999998</v>
      </c>
      <c r="E388" s="93">
        <v>9008.498999999998</v>
      </c>
      <c r="F388" s="93">
        <v>8742.4619999999995</v>
      </c>
    </row>
    <row r="389" spans="2:6" x14ac:dyDescent="0.25">
      <c r="B389" s="98" t="s">
        <v>63</v>
      </c>
      <c r="C389" s="93">
        <v>699409.13</v>
      </c>
      <c r="D389" s="93">
        <v>459905.4</v>
      </c>
      <c r="E389" s="93">
        <v>5710.4359999999997</v>
      </c>
      <c r="F389" s="93">
        <v>3074.2159999999999</v>
      </c>
    </row>
    <row r="390" spans="2:6" x14ac:dyDescent="0.25">
      <c r="B390" s="98" t="s">
        <v>37</v>
      </c>
      <c r="C390" s="93">
        <v>277847.74400000001</v>
      </c>
      <c r="D390" s="93">
        <v>354623.897</v>
      </c>
      <c r="E390" s="93">
        <v>1946.711</v>
      </c>
      <c r="F390" s="93">
        <v>1972.2529999999997</v>
      </c>
    </row>
    <row r="391" spans="2:6" x14ac:dyDescent="0.25">
      <c r="B391" s="98" t="s">
        <v>47</v>
      </c>
      <c r="C391" s="93">
        <v>241638.04</v>
      </c>
      <c r="D391" s="93">
        <v>230397.75</v>
      </c>
      <c r="E391" s="93">
        <v>295.67099999999999</v>
      </c>
      <c r="F391" s="93">
        <v>210.172</v>
      </c>
    </row>
    <row r="392" spans="2:6" x14ac:dyDescent="0.25">
      <c r="B392" s="98"/>
      <c r="C392" s="93"/>
      <c r="D392" s="93"/>
      <c r="E392" s="93"/>
      <c r="F392" s="93"/>
    </row>
    <row r="393" spans="2:6" x14ac:dyDescent="0.25">
      <c r="B393" s="95" t="s">
        <v>31</v>
      </c>
      <c r="C393" s="99">
        <v>8807682.773</v>
      </c>
      <c r="D393" s="99">
        <v>8666653.3729999997</v>
      </c>
      <c r="E393" s="99">
        <v>15135.079473</v>
      </c>
      <c r="F393" s="99">
        <v>10922.67352</v>
      </c>
    </row>
    <row r="394" spans="2:6" x14ac:dyDescent="0.25">
      <c r="B394" s="98" t="s">
        <v>41</v>
      </c>
      <c r="C394" s="93">
        <v>3703347.0039999997</v>
      </c>
      <c r="D394" s="93">
        <v>4752147.5079999994</v>
      </c>
      <c r="E394" s="93">
        <v>6655.5730269999995</v>
      </c>
      <c r="F394" s="93">
        <v>5957.2920999999997</v>
      </c>
    </row>
    <row r="395" spans="2:6" x14ac:dyDescent="0.25">
      <c r="B395" s="98" t="s">
        <v>62</v>
      </c>
      <c r="C395" s="93">
        <v>645373.90300000005</v>
      </c>
      <c r="D395" s="93">
        <v>1154663.0810000002</v>
      </c>
      <c r="E395" s="93"/>
      <c r="F395" s="93"/>
    </row>
    <row r="396" spans="2:6" x14ac:dyDescent="0.25">
      <c r="B396" s="98" t="s">
        <v>44</v>
      </c>
      <c r="C396" s="93">
        <v>1365112.5649999999</v>
      </c>
      <c r="D396" s="93">
        <v>435972.60700000002</v>
      </c>
      <c r="E396" s="93">
        <v>2533.5981820000002</v>
      </c>
      <c r="F396" s="93">
        <v>674.86199999999997</v>
      </c>
    </row>
    <row r="397" spans="2:6" x14ac:dyDescent="0.25">
      <c r="B397" s="98" t="s">
        <v>83</v>
      </c>
      <c r="C397" s="93">
        <v>1070305.9740000002</v>
      </c>
      <c r="D397" s="93">
        <v>418953.076</v>
      </c>
      <c r="E397" s="93">
        <v>1928.023128</v>
      </c>
      <c r="F397" s="93">
        <v>522.95299999999997</v>
      </c>
    </row>
    <row r="398" spans="2:6" x14ac:dyDescent="0.25">
      <c r="B398" s="98" t="s">
        <v>39</v>
      </c>
      <c r="C398" s="93">
        <v>901185.44400000002</v>
      </c>
      <c r="D398" s="93">
        <v>299165.902</v>
      </c>
      <c r="E398" s="93">
        <v>1482.8267499999999</v>
      </c>
      <c r="F398" s="93">
        <v>374.44139999999999</v>
      </c>
    </row>
    <row r="399" spans="2:6" x14ac:dyDescent="0.25">
      <c r="B399" s="98" t="s">
        <v>209</v>
      </c>
      <c r="C399" s="93">
        <v>363100.2</v>
      </c>
      <c r="D399" s="93">
        <v>0</v>
      </c>
      <c r="E399" s="93">
        <v>479.18907999999999</v>
      </c>
      <c r="F399" s="93">
        <v>0</v>
      </c>
    </row>
    <row r="400" spans="2:6" x14ac:dyDescent="0.25">
      <c r="B400" s="98"/>
      <c r="C400" s="93"/>
      <c r="D400" s="93"/>
      <c r="E400" s="93">
        <v>0</v>
      </c>
      <c r="F400" s="93">
        <v>0</v>
      </c>
    </row>
    <row r="401" spans="2:6" x14ac:dyDescent="0.25">
      <c r="B401" s="98"/>
      <c r="C401" s="93"/>
      <c r="D401" s="93"/>
      <c r="E401" s="93">
        <v>0</v>
      </c>
      <c r="F401" s="93">
        <v>0</v>
      </c>
    </row>
    <row r="402" spans="2:6" x14ac:dyDescent="0.25">
      <c r="B402" s="98"/>
      <c r="C402" s="93"/>
      <c r="D402" s="93"/>
      <c r="E402" s="93">
        <v>0</v>
      </c>
      <c r="F402" s="93">
        <v>0</v>
      </c>
    </row>
    <row r="403" spans="2:6" x14ac:dyDescent="0.25">
      <c r="B403" s="98"/>
      <c r="C403" s="93"/>
      <c r="D403" s="93"/>
      <c r="E403" s="93">
        <v>0</v>
      </c>
      <c r="F403" s="93">
        <v>0</v>
      </c>
    </row>
    <row r="404" spans="2:6" x14ac:dyDescent="0.25">
      <c r="B404" s="98"/>
      <c r="C404" s="93"/>
      <c r="D404" s="93"/>
      <c r="E404" s="93"/>
      <c r="F404" s="93"/>
    </row>
    <row r="405" spans="2:6" x14ac:dyDescent="0.25">
      <c r="B405" s="91" t="s">
        <v>5</v>
      </c>
      <c r="C405" s="99">
        <v>8442015.1030000001</v>
      </c>
      <c r="D405" s="99">
        <v>10006094.864</v>
      </c>
      <c r="E405" s="99">
        <v>63507.359370000006</v>
      </c>
      <c r="F405" s="99">
        <v>70735.629329999996</v>
      </c>
    </row>
    <row r="406" spans="2:6" x14ac:dyDescent="0.25">
      <c r="B406" s="98" t="s">
        <v>47</v>
      </c>
      <c r="C406" s="93">
        <v>1985018.68</v>
      </c>
      <c r="D406" s="93">
        <v>2750254.2199999997</v>
      </c>
      <c r="E406" s="93">
        <v>11349.7148</v>
      </c>
      <c r="F406" s="93">
        <v>9271.4119100000007</v>
      </c>
    </row>
    <row r="407" spans="2:6" x14ac:dyDescent="0.25">
      <c r="B407" s="98" t="s">
        <v>45</v>
      </c>
      <c r="C407" s="93">
        <v>943236.89800000004</v>
      </c>
      <c r="D407" s="93">
        <v>2002333.3160000001</v>
      </c>
      <c r="E407" s="93">
        <v>16096.203969999999</v>
      </c>
      <c r="F407" s="93">
        <v>36786.434999999998</v>
      </c>
    </row>
    <row r="408" spans="2:6" x14ac:dyDescent="0.25">
      <c r="B408" s="98" t="s">
        <v>35</v>
      </c>
      <c r="C408" s="93">
        <v>1301963.6259999999</v>
      </c>
      <c r="D408" s="93">
        <v>1611621.4119999998</v>
      </c>
      <c r="E408" s="93">
        <v>5383.6257999999998</v>
      </c>
      <c r="F408" s="93">
        <v>5083.3945999999996</v>
      </c>
    </row>
    <row r="409" spans="2:6" x14ac:dyDescent="0.25">
      <c r="B409" s="98" t="s">
        <v>76</v>
      </c>
      <c r="C409" s="93">
        <v>1558853.52</v>
      </c>
      <c r="D409" s="93">
        <v>1437396.8</v>
      </c>
      <c r="E409" s="93">
        <v>5901.13</v>
      </c>
      <c r="F409" s="93">
        <v>4665.4920000000002</v>
      </c>
    </row>
    <row r="410" spans="2:6" x14ac:dyDescent="0.25">
      <c r="B410" s="98" t="s">
        <v>36</v>
      </c>
      <c r="C410" s="93">
        <v>1169396.784</v>
      </c>
      <c r="D410" s="93">
        <v>687343.70799999998</v>
      </c>
      <c r="E410" s="93">
        <v>13011.948</v>
      </c>
      <c r="F410" s="93">
        <v>4329.9682000000003</v>
      </c>
    </row>
    <row r="411" spans="2:6" x14ac:dyDescent="0.25">
      <c r="B411" s="98" t="s">
        <v>40</v>
      </c>
      <c r="C411" s="93">
        <v>677690.58499999996</v>
      </c>
      <c r="D411" s="93">
        <v>478921.37000000005</v>
      </c>
      <c r="E411" s="93">
        <v>2998.8447999999999</v>
      </c>
      <c r="F411" s="93">
        <v>1578.44</v>
      </c>
    </row>
    <row r="412" spans="2:6" x14ac:dyDescent="0.25">
      <c r="B412" s="98" t="s">
        <v>77</v>
      </c>
      <c r="C412" s="93">
        <v>67344.479999999996</v>
      </c>
      <c r="D412" s="93">
        <v>25242.32</v>
      </c>
      <c r="E412" s="93">
        <v>198.40199999999999</v>
      </c>
      <c r="F412" s="93">
        <v>62.466000000000001</v>
      </c>
    </row>
    <row r="413" spans="2:6" x14ac:dyDescent="0.25">
      <c r="B413" s="98"/>
      <c r="C413" s="93"/>
      <c r="D413" s="93"/>
      <c r="E413" s="93"/>
      <c r="F413" s="93"/>
    </row>
    <row r="416" spans="2:6" x14ac:dyDescent="0.25">
      <c r="B416" s="95" t="s">
        <v>32</v>
      </c>
      <c r="C416" s="99">
        <v>5647332.0329999998</v>
      </c>
      <c r="D416" s="99">
        <v>8833860.1099999994</v>
      </c>
      <c r="E416" s="99">
        <v>22623.177199999998</v>
      </c>
      <c r="F416" s="99">
        <v>27555.199100000002</v>
      </c>
    </row>
    <row r="417" spans="2:6" x14ac:dyDescent="0.25">
      <c r="B417" s="98" t="s">
        <v>36</v>
      </c>
      <c r="C417" s="93">
        <v>1361341.1139999998</v>
      </c>
      <c r="D417" s="93">
        <v>2366040.1370000001</v>
      </c>
      <c r="E417" s="93">
        <v>7401.6192999999994</v>
      </c>
      <c r="F417" s="93">
        <v>11058.8411</v>
      </c>
    </row>
    <row r="418" spans="2:6" x14ac:dyDescent="0.25">
      <c r="B418" s="98" t="s">
        <v>44</v>
      </c>
      <c r="C418" s="93">
        <v>1228628.4719999998</v>
      </c>
      <c r="D418" s="93">
        <v>1758215.9300000002</v>
      </c>
      <c r="E418" s="93">
        <v>2397.0390000000002</v>
      </c>
      <c r="F418" s="93">
        <v>2499.4189999999999</v>
      </c>
    </row>
    <row r="419" spans="2:6" x14ac:dyDescent="0.25">
      <c r="B419" s="98" t="s">
        <v>203</v>
      </c>
      <c r="C419" s="93">
        <v>350053.935</v>
      </c>
      <c r="D419" s="93">
        <v>1624373.0129999998</v>
      </c>
      <c r="E419" s="93">
        <v>197.26300000000001</v>
      </c>
      <c r="F419" s="93">
        <v>691.34799999999996</v>
      </c>
    </row>
    <row r="420" spans="2:6" x14ac:dyDescent="0.25">
      <c r="B420" s="98" t="s">
        <v>63</v>
      </c>
      <c r="C420" s="93">
        <v>0</v>
      </c>
      <c r="D420" s="93">
        <v>1107044.6600000001</v>
      </c>
      <c r="E420" s="93">
        <v>0</v>
      </c>
      <c r="F420" s="93">
        <v>4441.7830000000004</v>
      </c>
    </row>
    <row r="421" spans="2:6" x14ac:dyDescent="0.25">
      <c r="B421" s="98" t="s">
        <v>39</v>
      </c>
      <c r="C421" s="93">
        <v>645897.65700000001</v>
      </c>
      <c r="D421" s="93">
        <v>985077.09299999999</v>
      </c>
      <c r="E421" s="93">
        <v>3905.32</v>
      </c>
      <c r="F421" s="93">
        <v>5133.8119999999999</v>
      </c>
    </row>
    <row r="422" spans="2:6" x14ac:dyDescent="0.25">
      <c r="B422" s="98" t="s">
        <v>53</v>
      </c>
      <c r="C422" s="93">
        <v>257662.84399999998</v>
      </c>
      <c r="D422" s="93">
        <v>279323.43699999998</v>
      </c>
      <c r="E422" s="93">
        <v>80.123999999999995</v>
      </c>
      <c r="F422" s="93">
        <v>87.688000000000002</v>
      </c>
    </row>
    <row r="424" spans="2:6" x14ac:dyDescent="0.25">
      <c r="B424" s="98"/>
      <c r="C424" s="93"/>
      <c r="D424" s="93"/>
      <c r="E424" s="93"/>
      <c r="F424" s="93"/>
    </row>
    <row r="425" spans="2:6" x14ac:dyDescent="0.25">
      <c r="B425" s="98"/>
      <c r="C425" s="93"/>
      <c r="D425" s="93"/>
      <c r="E425" s="93"/>
      <c r="F425" s="93"/>
    </row>
    <row r="426" spans="2:6" x14ac:dyDescent="0.25">
      <c r="B426" s="98"/>
      <c r="C426" s="93"/>
      <c r="D426" s="93"/>
      <c r="E426" s="93"/>
      <c r="F426" s="93"/>
    </row>
    <row r="427" spans="2:6" x14ac:dyDescent="0.25">
      <c r="B427" s="98"/>
      <c r="C427" s="93"/>
      <c r="D427" s="93"/>
      <c r="E427" s="93"/>
      <c r="F427" s="93"/>
    </row>
    <row r="428" spans="2:6" x14ac:dyDescent="0.25">
      <c r="B428" s="98"/>
      <c r="C428" s="93"/>
      <c r="D428" s="93"/>
      <c r="E428" s="93"/>
      <c r="F428" s="93"/>
    </row>
    <row r="429" spans="2:6" x14ac:dyDescent="0.25">
      <c r="B429" s="95" t="s">
        <v>30</v>
      </c>
      <c r="C429" s="99">
        <v>5930987.1950000003</v>
      </c>
      <c r="D429" s="99">
        <v>7000200.362999999</v>
      </c>
      <c r="E429" s="99">
        <v>6146.8171079999993</v>
      </c>
      <c r="F429" s="99">
        <v>5388.5611879999988</v>
      </c>
    </row>
    <row r="430" spans="2:6" x14ac:dyDescent="0.25">
      <c r="B430" s="98" t="s">
        <v>61</v>
      </c>
      <c r="C430" s="93">
        <v>1983594.32</v>
      </c>
      <c r="D430" s="93">
        <v>2076127.64</v>
      </c>
      <c r="E430" s="93">
        <v>2255.8670000000002</v>
      </c>
      <c r="F430" s="93">
        <v>1546.972</v>
      </c>
    </row>
    <row r="431" spans="2:6" x14ac:dyDescent="0.25">
      <c r="B431" s="98" t="s">
        <v>37</v>
      </c>
      <c r="C431" s="93">
        <v>1022201.3149999999</v>
      </c>
      <c r="D431" s="93">
        <v>1278281.4129999999</v>
      </c>
      <c r="E431" s="93">
        <v>1019.6371689999997</v>
      </c>
      <c r="F431" s="93">
        <v>980.58504900000003</v>
      </c>
    </row>
    <row r="432" spans="2:6" x14ac:dyDescent="0.25">
      <c r="B432" s="98" t="s">
        <v>36</v>
      </c>
      <c r="C432" s="93">
        <v>562798.45599999989</v>
      </c>
      <c r="D432" s="93">
        <v>834785.36300000001</v>
      </c>
      <c r="E432" s="93">
        <v>352.65310099999999</v>
      </c>
      <c r="F432" s="93">
        <v>379.40045899999996</v>
      </c>
    </row>
    <row r="433" spans="2:6" x14ac:dyDescent="0.25">
      <c r="B433" s="98" t="s">
        <v>63</v>
      </c>
      <c r="C433" s="93">
        <v>927999.56</v>
      </c>
      <c r="D433" s="93">
        <v>653546.77999999991</v>
      </c>
      <c r="E433" s="93">
        <v>959.80160599999988</v>
      </c>
      <c r="F433" s="93">
        <v>316.31854000000004</v>
      </c>
    </row>
    <row r="434" spans="2:6" x14ac:dyDescent="0.25">
      <c r="B434" s="98" t="s">
        <v>39</v>
      </c>
      <c r="C434" s="93">
        <v>192457.726</v>
      </c>
      <c r="D434" s="93">
        <v>239261.21500000003</v>
      </c>
      <c r="E434" s="93">
        <v>231.70862799999995</v>
      </c>
      <c r="F434" s="93">
        <v>132.42241200000001</v>
      </c>
    </row>
    <row r="435" spans="2:6" x14ac:dyDescent="0.25">
      <c r="B435" s="98" t="s">
        <v>35</v>
      </c>
      <c r="C435" s="93">
        <v>80032.364000000001</v>
      </c>
      <c r="D435" s="93">
        <v>68289.792000000016</v>
      </c>
      <c r="E435" s="93">
        <v>87.480389000000017</v>
      </c>
      <c r="F435" s="93">
        <v>48.612203000000001</v>
      </c>
    </row>
    <row r="436" spans="2:6" x14ac:dyDescent="0.25">
      <c r="B436" s="98"/>
      <c r="C436" s="93"/>
      <c r="D436" s="93"/>
      <c r="E436" s="93">
        <v>0</v>
      </c>
      <c r="F436" s="93">
        <v>0</v>
      </c>
    </row>
    <row r="437" spans="2:6" x14ac:dyDescent="0.25">
      <c r="E437" s="80">
        <v>0</v>
      </c>
      <c r="F437" s="80">
        <v>0</v>
      </c>
    </row>
    <row r="438" spans="2:6" x14ac:dyDescent="0.25">
      <c r="B438" s="98"/>
      <c r="C438" s="93"/>
      <c r="D438" s="93"/>
      <c r="E438" s="93"/>
      <c r="F438" s="93"/>
    </row>
    <row r="439" spans="2:6" x14ac:dyDescent="0.25">
      <c r="B439" s="98"/>
      <c r="C439" s="93"/>
      <c r="D439" s="93"/>
      <c r="E439" s="93"/>
      <c r="F439" s="93"/>
    </row>
    <row r="440" spans="2:6" x14ac:dyDescent="0.25">
      <c r="B440" s="98"/>
      <c r="C440" s="93"/>
      <c r="D440" s="93"/>
      <c r="E440" s="93"/>
      <c r="F440" s="93"/>
    </row>
    <row r="442" spans="2:6" x14ac:dyDescent="0.25">
      <c r="B442" s="98"/>
      <c r="C442" s="93"/>
      <c r="D442" s="93"/>
      <c r="E442" s="93"/>
      <c r="F442" s="93"/>
    </row>
    <row r="443" spans="2:6" x14ac:dyDescent="0.25">
      <c r="B443" s="98"/>
      <c r="C443" s="93"/>
      <c r="D443" s="93"/>
      <c r="E443" s="93"/>
      <c r="F443" s="93"/>
    </row>
    <row r="444" spans="2:6" x14ac:dyDescent="0.25">
      <c r="B444" s="98"/>
      <c r="C444" s="93"/>
      <c r="D444" s="93"/>
      <c r="E444" s="93"/>
      <c r="F444" s="93"/>
    </row>
    <row r="445" spans="2:6" x14ac:dyDescent="0.25">
      <c r="B445" s="98"/>
      <c r="C445" s="93"/>
      <c r="D445" s="93"/>
      <c r="E445" s="93"/>
      <c r="F445" s="93"/>
    </row>
    <row r="446" spans="2:6" x14ac:dyDescent="0.25">
      <c r="B446" s="98"/>
      <c r="C446" s="93"/>
      <c r="D446" s="93"/>
      <c r="E446" s="93"/>
      <c r="F446" s="93"/>
    </row>
    <row r="447" spans="2:6" x14ac:dyDescent="0.25">
      <c r="B447" s="98"/>
      <c r="C447" s="93"/>
      <c r="D447" s="93"/>
      <c r="E447" s="93"/>
      <c r="F447" s="93"/>
    </row>
    <row r="448" spans="2:6" x14ac:dyDescent="0.25">
      <c r="B448" s="98"/>
      <c r="C448" s="93"/>
      <c r="D448" s="93"/>
      <c r="E448" s="93"/>
      <c r="F448" s="93"/>
    </row>
    <row r="449" spans="2:6" x14ac:dyDescent="0.25">
      <c r="B449" s="98"/>
      <c r="C449" s="93"/>
      <c r="D449" s="93"/>
      <c r="E449" s="93"/>
      <c r="F449" s="93"/>
    </row>
    <row r="450" spans="2:6" x14ac:dyDescent="0.25">
      <c r="B450" s="91" t="s">
        <v>6</v>
      </c>
      <c r="C450" s="99">
        <v>4312414.6679999996</v>
      </c>
      <c r="D450" s="99">
        <v>3918309.6919999998</v>
      </c>
      <c r="E450" s="99">
        <v>11854.03822</v>
      </c>
      <c r="F450" s="99">
        <v>8735.656649999999</v>
      </c>
    </row>
    <row r="451" spans="2:6" x14ac:dyDescent="0.25">
      <c r="B451" s="98" t="s">
        <v>40</v>
      </c>
      <c r="C451" s="93">
        <v>1282266.6600000001</v>
      </c>
      <c r="D451" s="93">
        <v>845553.83000000007</v>
      </c>
      <c r="E451" s="93">
        <v>3619.2245700000003</v>
      </c>
      <c r="F451" s="93">
        <v>1858.37231</v>
      </c>
    </row>
    <row r="452" spans="2:6" x14ac:dyDescent="0.25">
      <c r="B452" s="98" t="s">
        <v>36</v>
      </c>
      <c r="C452" s="93">
        <v>362222.08200000005</v>
      </c>
      <c r="D452" s="93">
        <v>546009.53399999999</v>
      </c>
      <c r="E452" s="93">
        <v>930.66922999999997</v>
      </c>
      <c r="F452" s="93">
        <v>1157.2628599999998</v>
      </c>
    </row>
    <row r="453" spans="2:6" x14ac:dyDescent="0.25">
      <c r="B453" s="98" t="s">
        <v>60</v>
      </c>
      <c r="C453" s="93">
        <v>480175.23500000004</v>
      </c>
      <c r="D453" s="93">
        <v>510918.43599999999</v>
      </c>
      <c r="E453" s="93">
        <v>1185.9313400000001</v>
      </c>
      <c r="F453" s="93">
        <v>1176.11475</v>
      </c>
    </row>
    <row r="454" spans="2:6" x14ac:dyDescent="0.25">
      <c r="B454" s="98" t="s">
        <v>135</v>
      </c>
      <c r="C454" s="93">
        <v>160066.851</v>
      </c>
      <c r="D454" s="93">
        <v>343528.685</v>
      </c>
      <c r="E454" s="93">
        <v>575.69193999999993</v>
      </c>
      <c r="F454" s="93">
        <v>787.33033999999998</v>
      </c>
    </row>
    <row r="455" spans="2:6" x14ac:dyDescent="0.25">
      <c r="B455" s="98" t="s">
        <v>44</v>
      </c>
      <c r="C455" s="93">
        <v>121664.005</v>
      </c>
      <c r="D455" s="93">
        <v>307226.58200000005</v>
      </c>
      <c r="E455" s="93">
        <v>358.18064000000004</v>
      </c>
      <c r="F455" s="93">
        <v>739.16958000000011</v>
      </c>
    </row>
    <row r="456" spans="2:6" x14ac:dyDescent="0.25">
      <c r="B456" s="98" t="s">
        <v>46</v>
      </c>
      <c r="C456" s="93">
        <v>367671.95</v>
      </c>
      <c r="D456" s="93">
        <v>296352.65000000002</v>
      </c>
      <c r="E456" s="93">
        <v>1398.9849999999999</v>
      </c>
      <c r="F456" s="93">
        <v>886.38900000000001</v>
      </c>
    </row>
    <row r="457" spans="2:6" x14ac:dyDescent="0.25">
      <c r="B457" s="98" t="s">
        <v>53</v>
      </c>
      <c r="C457" s="93">
        <v>234421.11599999998</v>
      </c>
      <c r="D457" s="93">
        <v>271043.22100000002</v>
      </c>
      <c r="E457" s="93">
        <v>505.41539</v>
      </c>
      <c r="F457" s="93">
        <v>406.78548999999998</v>
      </c>
    </row>
    <row r="458" spans="2:6" x14ac:dyDescent="0.25">
      <c r="B458" s="98" t="s">
        <v>51</v>
      </c>
      <c r="C458" s="93">
        <v>433377.22600000002</v>
      </c>
      <c r="D458" s="93">
        <v>166762.59700000001</v>
      </c>
      <c r="E458" s="93">
        <v>1158.7373400000001</v>
      </c>
      <c r="F458" s="93">
        <v>416.9</v>
      </c>
    </row>
    <row r="459" spans="2:6" x14ac:dyDescent="0.25">
      <c r="B459" s="98" t="s">
        <v>55</v>
      </c>
      <c r="C459" s="93">
        <v>283747.40999999997</v>
      </c>
      <c r="D459" s="93">
        <v>119901.38</v>
      </c>
      <c r="E459" s="93">
        <v>671.024</v>
      </c>
      <c r="F459" s="93">
        <v>250.85908000000001</v>
      </c>
    </row>
    <row r="460" spans="2:6" x14ac:dyDescent="0.25">
      <c r="B460" s="98" t="s">
        <v>85</v>
      </c>
      <c r="C460" s="93">
        <v>163355.505</v>
      </c>
      <c r="D460" s="93">
        <v>86869.69</v>
      </c>
      <c r="E460" s="93">
        <v>405.17366999999996</v>
      </c>
      <c r="F460" s="93">
        <v>182.5787</v>
      </c>
    </row>
    <row r="461" spans="2:6" x14ac:dyDescent="0.25">
      <c r="B461" s="98" t="s">
        <v>47</v>
      </c>
      <c r="C461" s="93">
        <v>141268.79</v>
      </c>
      <c r="D461" s="93">
        <v>81156</v>
      </c>
      <c r="E461" s="93">
        <v>295.90499999999997</v>
      </c>
      <c r="F461" s="93">
        <v>150.88900000000001</v>
      </c>
    </row>
    <row r="462" spans="2:6" x14ac:dyDescent="0.25">
      <c r="B462" s="98"/>
      <c r="C462" s="93"/>
      <c r="D462" s="93"/>
      <c r="E462" s="93"/>
      <c r="F462" s="93"/>
    </row>
    <row r="463" spans="2:6" x14ac:dyDescent="0.25">
      <c r="B463" s="98"/>
      <c r="C463" s="93"/>
      <c r="D463" s="93"/>
      <c r="E463" s="93"/>
      <c r="F463" s="93"/>
    </row>
    <row r="464" spans="2:6" x14ac:dyDescent="0.25">
      <c r="B464" s="98"/>
      <c r="C464" s="93"/>
      <c r="D464" s="93"/>
      <c r="E464" s="93"/>
      <c r="F464" s="93"/>
    </row>
    <row r="465" spans="2:6" x14ac:dyDescent="0.25">
      <c r="B465" s="98"/>
      <c r="C465" s="93"/>
      <c r="D465" s="93"/>
      <c r="E465" s="93"/>
      <c r="F465" s="93"/>
    </row>
    <row r="466" spans="2:6" x14ac:dyDescent="0.25">
      <c r="B466" s="98"/>
      <c r="C466" s="93"/>
      <c r="D466" s="93"/>
      <c r="E466" s="93"/>
      <c r="F466" s="93"/>
    </row>
    <row r="467" spans="2:6" x14ac:dyDescent="0.25">
      <c r="B467" s="98"/>
      <c r="C467" s="93"/>
      <c r="D467" s="93"/>
      <c r="E467" s="93"/>
      <c r="F467" s="93"/>
    </row>
    <row r="468" spans="2:6" x14ac:dyDescent="0.25">
      <c r="B468" s="98"/>
      <c r="C468" s="93"/>
      <c r="D468" s="93"/>
      <c r="E468" s="93"/>
      <c r="F468" s="93"/>
    </row>
    <row r="469" spans="2:6" x14ac:dyDescent="0.25">
      <c r="B469" s="98"/>
      <c r="C469" s="93"/>
      <c r="D469" s="93"/>
      <c r="E469" s="93"/>
      <c r="F469" s="93"/>
    </row>
    <row r="470" spans="2:6" x14ac:dyDescent="0.25">
      <c r="B470" s="91" t="s">
        <v>4</v>
      </c>
      <c r="C470" s="99">
        <v>5685915.4239999996</v>
      </c>
      <c r="D470" s="99">
        <v>7706938.6910000006</v>
      </c>
      <c r="E470" s="99">
        <v>11371.31</v>
      </c>
      <c r="F470" s="99">
        <v>10919.653999999999</v>
      </c>
    </row>
    <row r="471" spans="2:6" x14ac:dyDescent="0.25">
      <c r="B471" s="98" t="s">
        <v>60</v>
      </c>
      <c r="C471" s="93">
        <v>1288213.9100000001</v>
      </c>
      <c r="D471" s="93">
        <v>1462321.5729999999</v>
      </c>
      <c r="E471" s="93">
        <v>2576.9899999999998</v>
      </c>
      <c r="F471" s="93">
        <v>2235.518</v>
      </c>
    </row>
    <row r="472" spans="2:6" x14ac:dyDescent="0.25">
      <c r="B472" s="98" t="s">
        <v>59</v>
      </c>
      <c r="C472" s="93">
        <v>897721.91999999993</v>
      </c>
      <c r="D472" s="93">
        <v>1058677.3979999998</v>
      </c>
      <c r="E472" s="93">
        <v>1677.26</v>
      </c>
      <c r="F472" s="93">
        <v>1563.6699999999996</v>
      </c>
    </row>
    <row r="473" spans="2:6" x14ac:dyDescent="0.25">
      <c r="B473" s="98" t="s">
        <v>35</v>
      </c>
      <c r="C473" s="93">
        <v>333323.48499999999</v>
      </c>
      <c r="D473" s="93">
        <v>958136.53200000001</v>
      </c>
      <c r="E473" s="93">
        <v>647.34199999999998</v>
      </c>
      <c r="F473" s="93">
        <v>1238.94</v>
      </c>
    </row>
    <row r="474" spans="2:6" x14ac:dyDescent="0.25">
      <c r="B474" s="98" t="s">
        <v>36</v>
      </c>
      <c r="C474" s="93">
        <v>191539.26699999999</v>
      </c>
      <c r="D474" s="93">
        <v>788176.71600000001</v>
      </c>
      <c r="E474" s="93">
        <v>443.93200000000002</v>
      </c>
      <c r="F474" s="93">
        <v>949.79899999999998</v>
      </c>
    </row>
    <row r="475" spans="2:6" x14ac:dyDescent="0.25">
      <c r="B475" s="98" t="s">
        <v>44</v>
      </c>
      <c r="C475" s="93">
        <v>1283107.277</v>
      </c>
      <c r="D475" s="93">
        <v>667212.40700000001</v>
      </c>
      <c r="E475" s="93">
        <v>2601.4440000000004</v>
      </c>
      <c r="F475" s="93">
        <v>1071.4499999999998</v>
      </c>
    </row>
    <row r="476" spans="2:6" x14ac:dyDescent="0.25">
      <c r="B476" s="98" t="s">
        <v>70</v>
      </c>
      <c r="C476" s="93">
        <v>720429.95</v>
      </c>
      <c r="D476" s="93">
        <v>579429.12700000009</v>
      </c>
      <c r="E476" s="93">
        <v>1494.0100000000002</v>
      </c>
      <c r="F476" s="93">
        <v>890.45</v>
      </c>
    </row>
    <row r="477" spans="2:6" x14ac:dyDescent="0.25">
      <c r="B477" s="98" t="s">
        <v>41</v>
      </c>
      <c r="C477" s="93">
        <v>126892.27</v>
      </c>
      <c r="D477" s="93">
        <v>548952.10199999996</v>
      </c>
      <c r="E477" s="93">
        <v>237.28</v>
      </c>
      <c r="F477" s="93">
        <v>778.16000000000008</v>
      </c>
    </row>
    <row r="478" spans="2:6" x14ac:dyDescent="0.25">
      <c r="B478" s="98" t="s">
        <v>39</v>
      </c>
      <c r="C478" s="93">
        <v>4103.42</v>
      </c>
      <c r="D478" s="93">
        <v>427908.78599999996</v>
      </c>
      <c r="E478" s="93">
        <v>7.89</v>
      </c>
      <c r="F478" s="93">
        <v>575.36</v>
      </c>
    </row>
    <row r="479" spans="2:6" x14ac:dyDescent="0.25">
      <c r="B479" s="98" t="s">
        <v>73</v>
      </c>
      <c r="C479" s="93">
        <v>255220.86</v>
      </c>
      <c r="D479" s="93">
        <v>230607.52199999997</v>
      </c>
      <c r="E479" s="93">
        <v>486.24</v>
      </c>
      <c r="F479" s="93">
        <v>384.37999999999994</v>
      </c>
    </row>
    <row r="480" spans="2:6" x14ac:dyDescent="0.25">
      <c r="B480" s="98" t="s">
        <v>87</v>
      </c>
      <c r="C480" s="93">
        <v>0</v>
      </c>
      <c r="D480" s="93">
        <v>216748.46</v>
      </c>
      <c r="E480" s="93">
        <v>0</v>
      </c>
      <c r="F480" s="93">
        <v>127.206</v>
      </c>
    </row>
    <row r="481" spans="2:6" x14ac:dyDescent="0.25">
      <c r="B481" s="98" t="s">
        <v>62</v>
      </c>
      <c r="C481" s="93">
        <v>70691.639999999985</v>
      </c>
      <c r="D481" s="93">
        <v>180238.43400000001</v>
      </c>
      <c r="E481" s="93">
        <v>140.46</v>
      </c>
      <c r="F481" s="93">
        <v>269.95000000000005</v>
      </c>
    </row>
    <row r="482" spans="2:6" x14ac:dyDescent="0.25">
      <c r="B482" s="98" t="s">
        <v>37</v>
      </c>
      <c r="C482" s="93">
        <v>126449.94499999999</v>
      </c>
      <c r="D482" s="93">
        <v>106580.851</v>
      </c>
      <c r="E482" s="93">
        <v>291.76000000000005</v>
      </c>
      <c r="F482" s="93">
        <v>146.50500000000002</v>
      </c>
    </row>
    <row r="483" spans="2:6" x14ac:dyDescent="0.25">
      <c r="B483" s="98" t="s">
        <v>202</v>
      </c>
      <c r="C483" s="93">
        <v>50990.520000000004</v>
      </c>
      <c r="D483" s="93">
        <v>95624.59</v>
      </c>
      <c r="E483" s="93">
        <v>86.361999999999995</v>
      </c>
      <c r="F483" s="93">
        <v>99.09</v>
      </c>
    </row>
    <row r="484" spans="2:6" x14ac:dyDescent="0.25">
      <c r="B484" s="98" t="s">
        <v>85</v>
      </c>
      <c r="C484" s="93">
        <v>77493.679999999993</v>
      </c>
      <c r="D484" s="93">
        <v>92238.648000000001</v>
      </c>
      <c r="E484" s="93">
        <v>159.42000000000002</v>
      </c>
      <c r="F484" s="93">
        <v>158.30000000000001</v>
      </c>
    </row>
    <row r="485" spans="2:6" x14ac:dyDescent="0.25">
      <c r="B485" s="98" t="s">
        <v>43</v>
      </c>
      <c r="C485" s="93">
        <v>37629.24</v>
      </c>
      <c r="D485" s="93">
        <v>61956.815000000002</v>
      </c>
      <c r="E485" s="93">
        <v>83.83</v>
      </c>
      <c r="F485" s="93">
        <v>99.36</v>
      </c>
    </row>
    <row r="486" spans="2:6" x14ac:dyDescent="0.25">
      <c r="B486" s="98" t="s">
        <v>74</v>
      </c>
      <c r="C486" s="93">
        <v>138035.01</v>
      </c>
      <c r="D486" s="93">
        <v>53122.243999999999</v>
      </c>
      <c r="E486" s="93">
        <v>249.21</v>
      </c>
      <c r="F486" s="93">
        <v>104.53</v>
      </c>
    </row>
    <row r="487" spans="2:6" x14ac:dyDescent="0.25">
      <c r="B487" s="98" t="s">
        <v>47</v>
      </c>
      <c r="C487" s="93">
        <v>330.66</v>
      </c>
      <c r="D487" s="93">
        <v>41990.400000000001</v>
      </c>
      <c r="E487" s="93">
        <v>0.6</v>
      </c>
      <c r="F487" s="93">
        <v>51.206000000000003</v>
      </c>
    </row>
    <row r="488" spans="2:6" x14ac:dyDescent="0.25">
      <c r="B488" s="98" t="s">
        <v>57</v>
      </c>
      <c r="C488" s="93">
        <v>14256.76</v>
      </c>
      <c r="D488" s="93">
        <v>36741.347000000002</v>
      </c>
      <c r="E488" s="93">
        <v>34.03</v>
      </c>
      <c r="F488" s="93">
        <v>52.05</v>
      </c>
    </row>
    <row r="489" spans="2:6" x14ac:dyDescent="0.25">
      <c r="B489" s="98" t="s">
        <v>220</v>
      </c>
      <c r="C489" s="93">
        <v>0</v>
      </c>
      <c r="D489" s="93">
        <v>32243.77</v>
      </c>
      <c r="E489" s="93">
        <v>0</v>
      </c>
      <c r="F489" s="93">
        <v>12.5</v>
      </c>
    </row>
    <row r="490" spans="2:6" x14ac:dyDescent="0.25">
      <c r="B490" s="98" t="s">
        <v>53</v>
      </c>
      <c r="C490" s="93">
        <v>69485.61</v>
      </c>
      <c r="D490" s="93">
        <v>29663.159</v>
      </c>
      <c r="E490" s="93">
        <v>153.25</v>
      </c>
      <c r="F490" s="93">
        <v>41.36</v>
      </c>
    </row>
    <row r="491" spans="2:6" x14ac:dyDescent="0.25">
      <c r="B491" s="98" t="s">
        <v>42</v>
      </c>
      <c r="C491" s="93">
        <v>0</v>
      </c>
      <c r="D491" s="93">
        <v>26364.738000000001</v>
      </c>
      <c r="E491" s="93">
        <v>0</v>
      </c>
      <c r="F491" s="93">
        <v>49.36</v>
      </c>
    </row>
    <row r="492" spans="2:6" x14ac:dyDescent="0.25">
      <c r="B492" s="98" t="s">
        <v>81</v>
      </c>
      <c r="C492" s="93">
        <v>0</v>
      </c>
      <c r="D492" s="93">
        <v>12003.072</v>
      </c>
      <c r="E492" s="93">
        <v>0</v>
      </c>
      <c r="F492" s="93">
        <v>20.51</v>
      </c>
    </row>
    <row r="493" spans="2:6" x14ac:dyDescent="0.25">
      <c r="B493" s="98" t="s">
        <v>210</v>
      </c>
      <c r="C493" s="93">
        <v>0</v>
      </c>
      <c r="D493" s="93">
        <v>0</v>
      </c>
      <c r="E493" s="93">
        <v>0</v>
      </c>
      <c r="F493" s="93">
        <v>0</v>
      </c>
    </row>
    <row r="494" spans="2:6" x14ac:dyDescent="0.25">
      <c r="B494" s="98"/>
      <c r="C494" s="93"/>
      <c r="D494" s="93"/>
      <c r="E494" s="93"/>
      <c r="F494" s="93"/>
    </row>
    <row r="495" spans="2:6" x14ac:dyDescent="0.25">
      <c r="B495" s="98"/>
      <c r="C495" s="93"/>
      <c r="D495" s="93"/>
      <c r="E495" s="93"/>
      <c r="F495" s="93"/>
    </row>
    <row r="496" spans="2:6" x14ac:dyDescent="0.25">
      <c r="B496" s="98"/>
      <c r="C496" s="93"/>
      <c r="D496" s="93"/>
      <c r="E496" s="93"/>
      <c r="F496" s="93"/>
    </row>
    <row r="497" spans="2:6" x14ac:dyDescent="0.25">
      <c r="B497" s="98"/>
      <c r="C497" s="93"/>
      <c r="D497" s="93"/>
      <c r="E497" s="93"/>
      <c r="F497" s="93"/>
    </row>
    <row r="498" spans="2:6" x14ac:dyDescent="0.25">
      <c r="B498" s="98"/>
      <c r="C498" s="93"/>
      <c r="D498" s="93"/>
      <c r="E498" s="93"/>
      <c r="F498" s="93"/>
    </row>
    <row r="499" spans="2:6" x14ac:dyDescent="0.25">
      <c r="B499" s="98"/>
      <c r="C499" s="93"/>
      <c r="D499" s="93"/>
      <c r="E499" s="93"/>
      <c r="F499" s="93"/>
    </row>
    <row r="500" spans="2:6" x14ac:dyDescent="0.25">
      <c r="B500" s="98"/>
      <c r="C500" s="93"/>
      <c r="D500" s="93"/>
      <c r="E500" s="93"/>
      <c r="F500" s="93"/>
    </row>
    <row r="501" spans="2:6" x14ac:dyDescent="0.25">
      <c r="B501" s="91" t="s">
        <v>12</v>
      </c>
      <c r="C501" s="99">
        <v>2854235.5889999997</v>
      </c>
      <c r="D501" s="99">
        <v>2513026.0580000002</v>
      </c>
      <c r="E501" s="99">
        <v>643.44199700000001</v>
      </c>
      <c r="F501" s="99">
        <v>457.40480100000002</v>
      </c>
    </row>
    <row r="502" spans="2:6" x14ac:dyDescent="0.25">
      <c r="B502" s="98" t="s">
        <v>35</v>
      </c>
      <c r="C502" s="93">
        <v>1787175.0009999999</v>
      </c>
      <c r="D502" s="93">
        <v>1569149.2779999999</v>
      </c>
      <c r="E502" s="93">
        <v>416.711364</v>
      </c>
      <c r="F502" s="93">
        <v>299.67178699999999</v>
      </c>
    </row>
    <row r="503" spans="2:6" x14ac:dyDescent="0.25">
      <c r="B503" s="98" t="s">
        <v>45</v>
      </c>
      <c r="C503" s="93">
        <v>435533</v>
      </c>
      <c r="D503" s="93">
        <v>397718.435</v>
      </c>
      <c r="E503" s="93">
        <v>35.979840000000003</v>
      </c>
      <c r="F503" s="93">
        <v>32.979547999999994</v>
      </c>
    </row>
    <row r="504" spans="2:6" x14ac:dyDescent="0.25">
      <c r="B504" s="98" t="s">
        <v>36</v>
      </c>
      <c r="C504" s="93">
        <v>294965.59600000002</v>
      </c>
      <c r="D504" s="93">
        <v>250677.288</v>
      </c>
      <c r="E504" s="93">
        <v>85.250678000000008</v>
      </c>
      <c r="F504" s="93">
        <v>65.978641999999994</v>
      </c>
    </row>
    <row r="505" spans="2:6" x14ac:dyDescent="0.25">
      <c r="B505" s="98" t="s">
        <v>47</v>
      </c>
      <c r="C505" s="93">
        <v>17378.34</v>
      </c>
      <c r="D505" s="93">
        <v>23632.620000000003</v>
      </c>
      <c r="E505" s="93">
        <v>5.5090000000000003</v>
      </c>
      <c r="F505" s="93">
        <v>3.4741400000000002</v>
      </c>
    </row>
    <row r="506" spans="2:6" x14ac:dyDescent="0.25">
      <c r="B506" s="98" t="s">
        <v>37</v>
      </c>
      <c r="C506" s="93">
        <v>0</v>
      </c>
      <c r="D506" s="93">
        <v>14732.984</v>
      </c>
      <c r="E506" s="93">
        <v>0</v>
      </c>
      <c r="F506" s="93">
        <v>2.562389</v>
      </c>
    </row>
    <row r="507" spans="2:6" x14ac:dyDescent="0.25">
      <c r="B507" s="98" t="s">
        <v>63</v>
      </c>
      <c r="C507" s="93">
        <v>20251.22</v>
      </c>
      <c r="D507" s="93">
        <v>10967.12</v>
      </c>
      <c r="E507" s="93">
        <v>13.701559999999997</v>
      </c>
      <c r="F507" s="93">
        <v>12.421989999999999</v>
      </c>
    </row>
    <row r="508" spans="2:6" x14ac:dyDescent="0.25">
      <c r="B508" s="98" t="s">
        <v>41</v>
      </c>
      <c r="C508" s="93">
        <v>51317.039999999994</v>
      </c>
      <c r="D508" s="93">
        <v>0</v>
      </c>
      <c r="E508" s="93">
        <v>36.295000000000002</v>
      </c>
      <c r="F508" s="93">
        <v>0</v>
      </c>
    </row>
    <row r="509" spans="2:6" x14ac:dyDescent="0.25">
      <c r="B509" s="98"/>
      <c r="C509" s="93"/>
      <c r="D509" s="93"/>
      <c r="E509" s="93"/>
      <c r="F509" s="93"/>
    </row>
    <row r="510" spans="2:6" x14ac:dyDescent="0.25">
      <c r="B510" s="98"/>
      <c r="C510" s="93"/>
      <c r="D510" s="93"/>
      <c r="E510" s="93"/>
      <c r="F510" s="93"/>
    </row>
    <row r="511" spans="2:6" x14ac:dyDescent="0.25">
      <c r="B511" s="91" t="s">
        <v>94</v>
      </c>
      <c r="C511" s="99">
        <v>120431.399</v>
      </c>
      <c r="D511" s="99">
        <v>816983.50699999998</v>
      </c>
      <c r="E511" s="99">
        <v>126.1489</v>
      </c>
      <c r="F511" s="99">
        <v>14867.188699999999</v>
      </c>
    </row>
    <row r="512" spans="2:6" x14ac:dyDescent="0.25">
      <c r="B512" s="98" t="s">
        <v>35</v>
      </c>
      <c r="C512" s="93">
        <v>110247.736</v>
      </c>
      <c r="D512" s="93">
        <v>798070.978</v>
      </c>
      <c r="E512" s="93">
        <v>111.157</v>
      </c>
      <c r="F512" s="93">
        <v>14810.544</v>
      </c>
    </row>
    <row r="513" spans="2:6" x14ac:dyDescent="0.25">
      <c r="B513" s="98" t="s">
        <v>37</v>
      </c>
      <c r="C513" s="93">
        <v>7524.8020000000006</v>
      </c>
      <c r="D513" s="93">
        <v>8099.2160000000003</v>
      </c>
      <c r="E513" s="93">
        <v>10.638400000000001</v>
      </c>
      <c r="F513" s="93">
        <v>15.0807</v>
      </c>
    </row>
    <row r="514" spans="2:6" x14ac:dyDescent="0.25">
      <c r="B514" s="98" t="s">
        <v>39</v>
      </c>
      <c r="C514" s="93">
        <v>2085.5259999999998</v>
      </c>
      <c r="D514" s="93">
        <v>2584.5110000000004</v>
      </c>
      <c r="E514" s="93">
        <v>2.9834999999999998</v>
      </c>
      <c r="F514" s="93">
        <v>5.7240000000000002</v>
      </c>
    </row>
    <row r="515" spans="2:6" x14ac:dyDescent="0.25">
      <c r="B515" s="98"/>
      <c r="C515" s="93"/>
      <c r="D515" s="93"/>
      <c r="E515" s="93"/>
      <c r="F515" s="93"/>
    </row>
    <row r="516" spans="2:6" x14ac:dyDescent="0.25">
      <c r="B516" s="98"/>
      <c r="C516" s="93"/>
      <c r="D516" s="93"/>
      <c r="E516" s="93"/>
      <c r="F516" s="93"/>
    </row>
    <row r="517" spans="2:6" x14ac:dyDescent="0.25">
      <c r="B517" s="98"/>
      <c r="C517" s="93"/>
      <c r="D517" s="93"/>
      <c r="E517" s="93"/>
      <c r="F517" s="93"/>
    </row>
    <row r="518" spans="2:6" x14ac:dyDescent="0.25">
      <c r="B518" s="98"/>
      <c r="C518" s="93"/>
      <c r="D518" s="93"/>
      <c r="E518" s="93"/>
      <c r="F518" s="93"/>
    </row>
    <row r="519" spans="2:6" x14ac:dyDescent="0.25">
      <c r="B519" s="98"/>
      <c r="C519" s="93"/>
      <c r="D519" s="93"/>
      <c r="E519" s="93"/>
      <c r="F519" s="93"/>
    </row>
    <row r="520" spans="2:6" x14ac:dyDescent="0.25">
      <c r="B520" s="98"/>
      <c r="C520" s="93"/>
      <c r="D520" s="93"/>
      <c r="E520" s="93"/>
      <c r="F520" s="93"/>
    </row>
    <row r="521" spans="2:6" x14ac:dyDescent="0.25">
      <c r="B521" s="98"/>
      <c r="C521" s="93"/>
      <c r="D521" s="93"/>
      <c r="E521" s="93"/>
      <c r="F521" s="93"/>
    </row>
    <row r="522" spans="2:6" x14ac:dyDescent="0.25">
      <c r="B522" s="98"/>
      <c r="C522" s="93"/>
      <c r="D522" s="93"/>
      <c r="E522" s="93"/>
      <c r="F522" s="93"/>
    </row>
    <row r="523" spans="2:6" x14ac:dyDescent="0.25">
      <c r="B523" s="98"/>
      <c r="C523" s="93"/>
      <c r="D523" s="93"/>
      <c r="E523" s="93"/>
      <c r="F523" s="93"/>
    </row>
    <row r="524" spans="2:6" x14ac:dyDescent="0.25">
      <c r="B524" s="98"/>
      <c r="C524" s="93"/>
      <c r="D524" s="93"/>
      <c r="E524" s="93"/>
      <c r="F524" s="93"/>
    </row>
    <row r="525" spans="2:6" x14ac:dyDescent="0.25">
      <c r="B525" s="91" t="s">
        <v>8</v>
      </c>
      <c r="C525" s="99">
        <v>286426.75600000005</v>
      </c>
      <c r="D525" s="99">
        <v>508419.81099999999</v>
      </c>
      <c r="E525" s="99"/>
      <c r="F525" s="99"/>
    </row>
    <row r="526" spans="2:6" x14ac:dyDescent="0.25">
      <c r="B526" s="98" t="s">
        <v>35</v>
      </c>
      <c r="C526" s="93">
        <v>117143.876</v>
      </c>
      <c r="D526" s="93">
        <v>194078.92099999997</v>
      </c>
      <c r="E526" s="93"/>
      <c r="F526" s="93"/>
    </row>
    <row r="527" spans="2:6" x14ac:dyDescent="0.25">
      <c r="B527" s="98" t="s">
        <v>76</v>
      </c>
      <c r="C527" s="93">
        <v>37800.57</v>
      </c>
      <c r="D527" s="93">
        <v>156574.82</v>
      </c>
      <c r="E527" s="93"/>
      <c r="F527" s="93"/>
    </row>
    <row r="528" spans="2:6" x14ac:dyDescent="0.25">
      <c r="B528" s="98" t="s">
        <v>44</v>
      </c>
      <c r="C528" s="93">
        <v>29871.742000000002</v>
      </c>
      <c r="D528" s="93">
        <v>55811.280000000006</v>
      </c>
      <c r="E528" s="93"/>
      <c r="F528" s="93"/>
    </row>
    <row r="529" spans="2:6" x14ac:dyDescent="0.25">
      <c r="B529" s="98" t="s">
        <v>36</v>
      </c>
      <c r="C529" s="93">
        <v>33830.581999999995</v>
      </c>
      <c r="D529" s="93">
        <v>47279.679999999993</v>
      </c>
      <c r="E529" s="93"/>
      <c r="F529" s="93"/>
    </row>
    <row r="530" spans="2:6" x14ac:dyDescent="0.25">
      <c r="B530" s="98" t="s">
        <v>47</v>
      </c>
      <c r="C530" s="93">
        <v>30909.910000000003</v>
      </c>
      <c r="D530" s="93">
        <v>27689.65</v>
      </c>
      <c r="E530" s="93"/>
      <c r="F530" s="93"/>
    </row>
    <row r="531" spans="2:6" x14ac:dyDescent="0.25">
      <c r="B531" s="98"/>
      <c r="C531" s="93"/>
      <c r="D531" s="93"/>
      <c r="E531" s="93"/>
      <c r="F531" s="93"/>
    </row>
    <row r="532" spans="2:6" x14ac:dyDescent="0.25">
      <c r="B532" s="98"/>
      <c r="C532" s="93"/>
      <c r="D532" s="93"/>
      <c r="E532" s="93"/>
      <c r="F532" s="93"/>
    </row>
    <row r="533" spans="2:6" x14ac:dyDescent="0.25">
      <c r="B533" s="98"/>
      <c r="C533" s="93"/>
      <c r="D533" s="93"/>
      <c r="E533" s="93"/>
      <c r="F533" s="93"/>
    </row>
    <row r="534" spans="2:6" x14ac:dyDescent="0.25">
      <c r="B534" s="98"/>
      <c r="C534" s="93"/>
      <c r="D534" s="93"/>
      <c r="E534" s="93"/>
      <c r="F534" s="93"/>
    </row>
    <row r="535" spans="2:6" x14ac:dyDescent="0.25">
      <c r="B535" s="98"/>
      <c r="C535" s="93"/>
      <c r="D535" s="93"/>
      <c r="E535" s="93"/>
      <c r="F535" s="93"/>
    </row>
    <row r="536" spans="2:6" x14ac:dyDescent="0.25">
      <c r="B536" s="98"/>
      <c r="C536" s="93"/>
      <c r="D536" s="93"/>
      <c r="E536" s="93"/>
      <c r="F536" s="93"/>
    </row>
    <row r="537" spans="2:6" x14ac:dyDescent="0.25">
      <c r="B537" s="98"/>
      <c r="C537" s="93"/>
      <c r="D537" s="93"/>
      <c r="E537" s="93"/>
      <c r="F537" s="93"/>
    </row>
    <row r="538" spans="2:6" x14ac:dyDescent="0.25">
      <c r="B538" s="98"/>
      <c r="C538" s="93"/>
      <c r="D538" s="93"/>
      <c r="E538" s="93"/>
      <c r="F538" s="93"/>
    </row>
    <row r="539" spans="2:6" x14ac:dyDescent="0.25">
      <c r="B539" s="98"/>
      <c r="C539" s="93"/>
      <c r="D539" s="93"/>
      <c r="E539" s="93"/>
      <c r="F539" s="93"/>
    </row>
    <row r="540" spans="2:6" x14ac:dyDescent="0.25">
      <c r="B540" s="98"/>
      <c r="C540" s="93"/>
      <c r="D540" s="93"/>
      <c r="E540" s="93"/>
      <c r="F540" s="93"/>
    </row>
    <row r="541" spans="2:6" x14ac:dyDescent="0.25">
      <c r="B541" s="98"/>
      <c r="C541" s="93"/>
      <c r="D541" s="93"/>
      <c r="E541" s="93"/>
      <c r="F541" s="93"/>
    </row>
    <row r="542" spans="2:6" x14ac:dyDescent="0.25">
      <c r="B542" s="98"/>
      <c r="C542" s="93"/>
      <c r="D542" s="93"/>
      <c r="E542" s="93"/>
      <c r="F542" s="93"/>
    </row>
    <row r="543" spans="2:6" x14ac:dyDescent="0.25">
      <c r="B543" s="98"/>
      <c r="C543" s="93"/>
      <c r="D543" s="93"/>
      <c r="E543" s="93"/>
      <c r="F543" s="93"/>
    </row>
    <row r="544" spans="2:6" x14ac:dyDescent="0.25">
      <c r="B544" s="98"/>
      <c r="C544" s="93"/>
      <c r="D544" s="93"/>
      <c r="E544" s="93"/>
      <c r="F544" s="93"/>
    </row>
    <row r="545" spans="2:6" x14ac:dyDescent="0.25">
      <c r="B545" s="98"/>
      <c r="C545" s="93"/>
      <c r="D545" s="93"/>
      <c r="E545" s="93"/>
      <c r="F545" s="93"/>
    </row>
    <row r="546" spans="2:6" x14ac:dyDescent="0.25">
      <c r="B546" s="98"/>
      <c r="C546" s="93"/>
      <c r="D546" s="93"/>
      <c r="E546" s="93"/>
      <c r="F546" s="93"/>
    </row>
    <row r="547" spans="2:6" x14ac:dyDescent="0.25">
      <c r="B547" s="91" t="s">
        <v>2</v>
      </c>
      <c r="C547" s="99">
        <v>1761675.514</v>
      </c>
      <c r="D547" s="99">
        <v>1608969.3090000001</v>
      </c>
      <c r="E547" s="99">
        <v>335.35355499999997</v>
      </c>
      <c r="F547" s="99">
        <v>358.33521999999999</v>
      </c>
    </row>
    <row r="548" spans="2:6" x14ac:dyDescent="0.25">
      <c r="B548" s="98" t="s">
        <v>44</v>
      </c>
      <c r="C548" s="93">
        <v>667920.99600000004</v>
      </c>
      <c r="D548" s="93">
        <v>373348.77300000004</v>
      </c>
      <c r="E548" s="93">
        <v>133.01499999999999</v>
      </c>
      <c r="F548" s="93">
        <v>83.516000000000005</v>
      </c>
    </row>
    <row r="549" spans="2:6" x14ac:dyDescent="0.25">
      <c r="B549" s="98" t="s">
        <v>55</v>
      </c>
      <c r="C549" s="93">
        <v>6711.62</v>
      </c>
      <c r="D549" s="93">
        <v>265230.90000000002</v>
      </c>
      <c r="E549" s="93">
        <v>0.9</v>
      </c>
      <c r="F549" s="93">
        <v>42.95</v>
      </c>
    </row>
    <row r="550" spans="2:6" x14ac:dyDescent="0.25">
      <c r="B550" s="98" t="s">
        <v>79</v>
      </c>
      <c r="C550" s="93">
        <v>129293.16</v>
      </c>
      <c r="D550" s="93">
        <v>210376</v>
      </c>
      <c r="E550" s="93">
        <v>17.760000000000002</v>
      </c>
      <c r="F550" s="93">
        <v>18.940000000000001</v>
      </c>
    </row>
    <row r="551" spans="2:6" x14ac:dyDescent="0.25">
      <c r="B551" s="98" t="s">
        <v>45</v>
      </c>
      <c r="C551" s="93">
        <v>98911.014999999999</v>
      </c>
      <c r="D551" s="93">
        <v>182070.52600000001</v>
      </c>
      <c r="E551" s="93">
        <v>42.09</v>
      </c>
      <c r="F551" s="93">
        <v>68.917000000000002</v>
      </c>
    </row>
    <row r="552" spans="2:6" x14ac:dyDescent="0.25">
      <c r="B552" s="98" t="s">
        <v>36</v>
      </c>
      <c r="C552" s="93">
        <v>445893.87099999998</v>
      </c>
      <c r="D552" s="93">
        <v>150857.54599999997</v>
      </c>
      <c r="E552" s="93">
        <v>47.612855000000003</v>
      </c>
      <c r="F552" s="93">
        <v>43.416220000000003</v>
      </c>
    </row>
    <row r="553" spans="2:6" x14ac:dyDescent="0.25">
      <c r="B553" s="98" t="s">
        <v>35</v>
      </c>
      <c r="C553" s="93">
        <v>83022.277000000002</v>
      </c>
      <c r="D553" s="93">
        <v>116580.42800000001</v>
      </c>
      <c r="E553" s="93">
        <v>26.632999999999999</v>
      </c>
      <c r="F553" s="93">
        <v>36.584000000000003</v>
      </c>
    </row>
    <row r="554" spans="2:6" x14ac:dyDescent="0.25">
      <c r="B554" s="98" t="s">
        <v>76</v>
      </c>
      <c r="C554" s="93">
        <v>105250</v>
      </c>
      <c r="D554" s="93">
        <v>65442</v>
      </c>
      <c r="E554" s="93">
        <v>13.5</v>
      </c>
      <c r="F554" s="93">
        <v>9.77</v>
      </c>
    </row>
    <row r="555" spans="2:6" x14ac:dyDescent="0.25">
      <c r="B555" s="98" t="s">
        <v>39</v>
      </c>
      <c r="C555" s="93">
        <v>7040.1639999999998</v>
      </c>
      <c r="D555" s="93">
        <v>48902.519000000008</v>
      </c>
      <c r="E555" s="93">
        <v>1.08</v>
      </c>
      <c r="F555" s="93">
        <v>8.3699999999999992</v>
      </c>
    </row>
    <row r="556" spans="2:6" x14ac:dyDescent="0.25">
      <c r="B556" s="98" t="s">
        <v>62</v>
      </c>
      <c r="C556" s="93">
        <v>26808.802</v>
      </c>
      <c r="D556" s="93">
        <v>34161.305</v>
      </c>
      <c r="E556" s="93">
        <v>11.654</v>
      </c>
      <c r="F556" s="93">
        <v>11.72</v>
      </c>
    </row>
    <row r="557" spans="2:6" x14ac:dyDescent="0.25">
      <c r="B557" s="98" t="s">
        <v>57</v>
      </c>
      <c r="C557" s="93">
        <v>0</v>
      </c>
      <c r="D557" s="93">
        <v>24828.065000000002</v>
      </c>
      <c r="E557" s="93">
        <v>0</v>
      </c>
      <c r="F557" s="93">
        <v>4.1239999999999997</v>
      </c>
    </row>
    <row r="558" spans="2:6" x14ac:dyDescent="0.25">
      <c r="B558" s="98" t="s">
        <v>201</v>
      </c>
      <c r="C558" s="93">
        <v>23656</v>
      </c>
      <c r="D558" s="93">
        <v>24509</v>
      </c>
      <c r="E558" s="93">
        <v>5.95</v>
      </c>
      <c r="F558" s="93">
        <v>6.7089999999999996</v>
      </c>
    </row>
    <row r="559" spans="2:6" x14ac:dyDescent="0.25">
      <c r="B559" s="98" t="s">
        <v>42</v>
      </c>
      <c r="C559" s="93">
        <v>13250.805</v>
      </c>
      <c r="D559" s="93">
        <v>20198.167999999998</v>
      </c>
      <c r="E559" s="93">
        <v>2.3559999999999999</v>
      </c>
      <c r="F559" s="93">
        <v>3.528</v>
      </c>
    </row>
    <row r="560" spans="2:6" x14ac:dyDescent="0.25">
      <c r="B560" s="98" t="s">
        <v>59</v>
      </c>
      <c r="C560" s="93">
        <v>4434.5559999999996</v>
      </c>
      <c r="D560" s="93">
        <v>20194.966</v>
      </c>
      <c r="E560" s="93">
        <v>0.74</v>
      </c>
      <c r="F560" s="93">
        <v>3.3639999999999999</v>
      </c>
    </row>
    <row r="561" spans="2:6" x14ac:dyDescent="0.25">
      <c r="B561" s="98" t="s">
        <v>70</v>
      </c>
      <c r="C561" s="93">
        <v>29936.675999999999</v>
      </c>
      <c r="D561" s="93">
        <v>17437.559999999998</v>
      </c>
      <c r="E561" s="93">
        <v>4.798</v>
      </c>
      <c r="F561" s="93">
        <v>2.6720000000000002</v>
      </c>
    </row>
    <row r="562" spans="2:6" x14ac:dyDescent="0.25">
      <c r="B562" s="98" t="s">
        <v>43</v>
      </c>
      <c r="C562" s="93">
        <v>2523.9749999999999</v>
      </c>
      <c r="D562" s="93">
        <v>10333.931</v>
      </c>
      <c r="E562" s="93">
        <v>0.25</v>
      </c>
      <c r="F562" s="93">
        <v>3.1160000000000001</v>
      </c>
    </row>
    <row r="563" spans="2:6" x14ac:dyDescent="0.25">
      <c r="B563" s="98" t="s">
        <v>78</v>
      </c>
      <c r="C563" s="93">
        <v>1740.0219999999999</v>
      </c>
      <c r="D563" s="93">
        <v>8345.3970000000008</v>
      </c>
      <c r="E563" s="93">
        <v>0.28999999999999998</v>
      </c>
      <c r="F563" s="93">
        <v>1.401</v>
      </c>
    </row>
    <row r="564" spans="2:6" x14ac:dyDescent="0.25">
      <c r="B564" s="98" t="s">
        <v>202</v>
      </c>
      <c r="C564" s="93">
        <v>35045.21</v>
      </c>
      <c r="D564" s="93">
        <v>6641</v>
      </c>
      <c r="E564" s="93">
        <v>3.73</v>
      </c>
      <c r="F564" s="93">
        <v>1.07</v>
      </c>
    </row>
    <row r="565" spans="2:6" x14ac:dyDescent="0.25">
      <c r="B565" s="98" t="s">
        <v>37</v>
      </c>
      <c r="C565" s="93">
        <v>3270.7559999999999</v>
      </c>
      <c r="D565" s="93">
        <v>6553.875</v>
      </c>
      <c r="E565" s="93">
        <v>1.0349999999999999</v>
      </c>
      <c r="F565" s="93">
        <v>1.0409999999999999</v>
      </c>
    </row>
    <row r="566" spans="2:6" x14ac:dyDescent="0.25">
      <c r="B566" s="98" t="s">
        <v>203</v>
      </c>
      <c r="C566" s="93">
        <v>46836.798999999999</v>
      </c>
      <c r="D566" s="93">
        <v>6421.6009999999997</v>
      </c>
      <c r="E566" s="93">
        <v>13.462999999999999</v>
      </c>
      <c r="F566" s="93">
        <v>1.726</v>
      </c>
    </row>
    <row r="567" spans="2:6" x14ac:dyDescent="0.25">
      <c r="B567" s="98" t="s">
        <v>60</v>
      </c>
      <c r="C567" s="93">
        <v>7085</v>
      </c>
      <c r="D567" s="93">
        <v>4931.6099999999997</v>
      </c>
      <c r="E567" s="93">
        <v>2.085</v>
      </c>
      <c r="F567" s="93">
        <v>0.70699999999999996</v>
      </c>
    </row>
    <row r="568" spans="2:6" x14ac:dyDescent="0.25">
      <c r="B568" s="98" t="s">
        <v>47</v>
      </c>
      <c r="C568" s="93">
        <v>1580</v>
      </c>
      <c r="D568" s="93">
        <v>4564</v>
      </c>
      <c r="E568" s="93">
        <v>0.27</v>
      </c>
      <c r="F568" s="93">
        <v>3.625</v>
      </c>
    </row>
    <row r="569" spans="2:6" x14ac:dyDescent="0.25">
      <c r="B569" s="98" t="s">
        <v>83</v>
      </c>
      <c r="C569" s="93">
        <v>3363</v>
      </c>
      <c r="D569" s="93">
        <v>4521</v>
      </c>
      <c r="E569" s="93">
        <v>0.56999999999999995</v>
      </c>
      <c r="F569" s="93">
        <v>0.70899999999999996</v>
      </c>
    </row>
    <row r="570" spans="2:6" x14ac:dyDescent="0.25">
      <c r="B570" s="98" t="s">
        <v>51</v>
      </c>
      <c r="C570" s="93">
        <v>0</v>
      </c>
      <c r="D570" s="93">
        <v>2157.0059999999999</v>
      </c>
      <c r="E570" s="93">
        <v>0</v>
      </c>
      <c r="F570" s="93">
        <v>0.33900000000000002</v>
      </c>
    </row>
    <row r="571" spans="2:6" x14ac:dyDescent="0.25">
      <c r="B571" s="98" t="s">
        <v>53</v>
      </c>
      <c r="C571" s="93">
        <v>5932.8069999999998</v>
      </c>
      <c r="D571" s="93">
        <v>362.13299999999998</v>
      </c>
      <c r="E571" s="93">
        <v>1.0209999999999999</v>
      </c>
      <c r="F571" s="93">
        <v>2.1000000000000001E-2</v>
      </c>
    </row>
    <row r="572" spans="2:6" x14ac:dyDescent="0.25">
      <c r="B572" s="98"/>
      <c r="C572" s="93"/>
      <c r="D572" s="93"/>
      <c r="E572" s="93"/>
      <c r="F572" s="93"/>
    </row>
    <row r="573" spans="2:6" x14ac:dyDescent="0.25">
      <c r="B573" s="98"/>
      <c r="C573" s="93"/>
      <c r="D573" s="93"/>
      <c r="E573" s="93"/>
      <c r="F573" s="93"/>
    </row>
    <row r="574" spans="2:6" x14ac:dyDescent="0.25">
      <c r="B574" s="98"/>
      <c r="C574" s="93"/>
      <c r="D574" s="93"/>
      <c r="E574" s="93"/>
      <c r="F574" s="93"/>
    </row>
    <row r="575" spans="2:6" x14ac:dyDescent="0.25">
      <c r="B575" s="98"/>
      <c r="C575" s="93"/>
      <c r="D575" s="93"/>
      <c r="E575" s="93"/>
      <c r="F575" s="93"/>
    </row>
    <row r="576" spans="2:6" x14ac:dyDescent="0.25">
      <c r="B576" s="98"/>
      <c r="C576" s="93"/>
      <c r="D576" s="93"/>
      <c r="E576" s="93"/>
      <c r="F576" s="93"/>
    </row>
    <row r="577" spans="2:6" x14ac:dyDescent="0.25">
      <c r="B577" s="98"/>
      <c r="C577" s="93"/>
      <c r="D577" s="93"/>
      <c r="E577" s="93"/>
      <c r="F577" s="93"/>
    </row>
    <row r="578" spans="2:6" x14ac:dyDescent="0.25">
      <c r="B578" s="98"/>
      <c r="C578" s="93"/>
      <c r="D578" s="93"/>
      <c r="E578" s="93"/>
      <c r="F578" s="93"/>
    </row>
    <row r="579" spans="2:6" x14ac:dyDescent="0.25">
      <c r="B579" s="98"/>
      <c r="C579" s="93"/>
      <c r="D579" s="93"/>
      <c r="E579" s="93"/>
      <c r="F579" s="93"/>
    </row>
    <row r="580" spans="2:6" x14ac:dyDescent="0.25">
      <c r="B580" s="98"/>
      <c r="C580" s="93"/>
      <c r="D580" s="93"/>
      <c r="E580" s="93"/>
      <c r="F580" s="93"/>
    </row>
    <row r="581" spans="2:6" x14ac:dyDescent="0.25">
      <c r="B581" s="98"/>
      <c r="C581" s="93"/>
      <c r="D581" s="93"/>
      <c r="E581" s="93"/>
      <c r="F581" s="93"/>
    </row>
    <row r="582" spans="2:6" x14ac:dyDescent="0.25">
      <c r="B582" s="98"/>
      <c r="C582" s="93"/>
      <c r="D582" s="93"/>
      <c r="E582" s="93"/>
      <c r="F582" s="93"/>
    </row>
    <row r="583" spans="2:6" x14ac:dyDescent="0.25">
      <c r="B583" s="98"/>
      <c r="C583" s="93"/>
      <c r="D583" s="93"/>
      <c r="E583" s="93"/>
      <c r="F583" s="93"/>
    </row>
    <row r="584" spans="2:6" x14ac:dyDescent="0.25">
      <c r="B584" s="98"/>
      <c r="C584" s="93"/>
      <c r="D584" s="93"/>
      <c r="E584" s="93"/>
      <c r="F584" s="93"/>
    </row>
    <row r="585" spans="2:6" x14ac:dyDescent="0.25">
      <c r="B585" s="98"/>
      <c r="C585" s="93"/>
      <c r="D585" s="93"/>
      <c r="E585" s="93"/>
      <c r="F585" s="93"/>
    </row>
    <row r="586" spans="2:6" x14ac:dyDescent="0.25">
      <c r="B586" s="98"/>
      <c r="C586" s="93"/>
      <c r="D586" s="93"/>
      <c r="E586" s="93"/>
      <c r="F586" s="93"/>
    </row>
    <row r="587" spans="2:6" x14ac:dyDescent="0.25">
      <c r="B587" s="98"/>
      <c r="C587" s="93"/>
      <c r="D587" s="93"/>
      <c r="E587" s="93"/>
      <c r="F587" s="93"/>
    </row>
    <row r="588" spans="2:6" x14ac:dyDescent="0.25">
      <c r="B588" s="98"/>
      <c r="C588" s="93"/>
      <c r="D588" s="93"/>
      <c r="E588" s="93"/>
      <c r="F588" s="93"/>
    </row>
    <row r="589" spans="2:6" x14ac:dyDescent="0.25">
      <c r="B589" s="98"/>
      <c r="C589" s="93"/>
      <c r="D589" s="93"/>
      <c r="E589" s="93"/>
      <c r="F589" s="93"/>
    </row>
    <row r="590" spans="2:6" x14ac:dyDescent="0.25">
      <c r="B590" s="91" t="s">
        <v>93</v>
      </c>
      <c r="C590" s="96">
        <v>460812.63500000007</v>
      </c>
      <c r="D590" s="96">
        <v>1859759.7749999999</v>
      </c>
      <c r="E590" s="99">
        <v>5113.4117729999998</v>
      </c>
      <c r="F590" s="99">
        <v>27968.829289999983</v>
      </c>
    </row>
    <row r="591" spans="2:6" x14ac:dyDescent="0.25">
      <c r="B591" s="98" t="s">
        <v>45</v>
      </c>
      <c r="C591" s="93">
        <v>4349.268</v>
      </c>
      <c r="D591" s="93">
        <v>1187533.737</v>
      </c>
      <c r="E591" s="93">
        <v>26.88</v>
      </c>
      <c r="F591" s="93">
        <v>20477.008000000002</v>
      </c>
    </row>
    <row r="592" spans="2:6" x14ac:dyDescent="0.25">
      <c r="B592" s="98" t="s">
        <v>36</v>
      </c>
      <c r="C592" s="93">
        <v>119342.322</v>
      </c>
      <c r="D592" s="93">
        <v>311959.12700000004</v>
      </c>
      <c r="E592" s="93">
        <v>2086.8939809999997</v>
      </c>
      <c r="F592" s="93">
        <v>6083.3043999999991</v>
      </c>
    </row>
    <row r="593" spans="2:6" x14ac:dyDescent="0.25">
      <c r="B593" s="98" t="s">
        <v>47</v>
      </c>
      <c r="C593" s="93">
        <v>0</v>
      </c>
      <c r="D593" s="93">
        <v>210358.36</v>
      </c>
      <c r="E593" s="93">
        <v>0</v>
      </c>
      <c r="F593" s="93">
        <v>980.7</v>
      </c>
    </row>
    <row r="594" spans="2:6" x14ac:dyDescent="0.25">
      <c r="B594" s="98" t="s">
        <v>35</v>
      </c>
      <c r="C594" s="93">
        <v>145096.39600000001</v>
      </c>
      <c r="D594" s="93">
        <v>117218.82199999999</v>
      </c>
      <c r="E594" s="93">
        <v>375.952</v>
      </c>
      <c r="F594" s="93">
        <v>197.26520000000002</v>
      </c>
    </row>
    <row r="595" spans="2:6" x14ac:dyDescent="0.25">
      <c r="B595" s="98" t="s">
        <v>37</v>
      </c>
      <c r="C595" s="93">
        <v>106473.20699999999</v>
      </c>
      <c r="D595" s="93">
        <v>31180.124</v>
      </c>
      <c r="E595" s="93">
        <v>720.58323200000007</v>
      </c>
      <c r="F595" s="93">
        <v>225.35844</v>
      </c>
    </row>
    <row r="596" spans="2:6" x14ac:dyDescent="0.25">
      <c r="B596" s="98" t="s">
        <v>39</v>
      </c>
      <c r="C596" s="93">
        <v>173.495</v>
      </c>
      <c r="D596" s="93">
        <v>335.245</v>
      </c>
      <c r="E596" s="93">
        <v>0.22919</v>
      </c>
      <c r="F596" s="93">
        <v>0.41325000000000001</v>
      </c>
    </row>
    <row r="597" spans="2:6" x14ac:dyDescent="0.25">
      <c r="B597" s="98"/>
      <c r="C597" s="93"/>
      <c r="D597" s="93"/>
      <c r="E597" s="93">
        <v>0</v>
      </c>
      <c r="F597" s="93">
        <v>0</v>
      </c>
    </row>
    <row r="598" spans="2:6" x14ac:dyDescent="0.25">
      <c r="B598" s="98"/>
      <c r="C598" s="93"/>
      <c r="D598" s="93"/>
      <c r="E598" s="93">
        <v>0</v>
      </c>
      <c r="F598" s="93">
        <v>0</v>
      </c>
    </row>
    <row r="599" spans="2:6" x14ac:dyDescent="0.25">
      <c r="B599" s="98"/>
      <c r="C599" s="93"/>
      <c r="D599" s="93"/>
      <c r="E599" s="93">
        <v>0</v>
      </c>
      <c r="F599" s="93">
        <v>0</v>
      </c>
    </row>
    <row r="600" spans="2:6" x14ac:dyDescent="0.25">
      <c r="B600" s="98"/>
      <c r="C600" s="93"/>
      <c r="D600" s="93"/>
      <c r="E600" s="93">
        <v>0</v>
      </c>
      <c r="F600" s="93">
        <v>0</v>
      </c>
    </row>
    <row r="601" spans="2:6" x14ac:dyDescent="0.25">
      <c r="B601" s="98"/>
      <c r="C601" s="93"/>
      <c r="D601" s="93"/>
      <c r="E601" s="93">
        <v>0</v>
      </c>
      <c r="F601" s="93">
        <v>0</v>
      </c>
    </row>
    <row r="602" spans="2:6" x14ac:dyDescent="0.25">
      <c r="B602" s="98"/>
      <c r="C602" s="93"/>
      <c r="D602" s="93"/>
      <c r="E602" s="93"/>
      <c r="F602" s="93"/>
    </row>
    <row r="603" spans="2:6" x14ac:dyDescent="0.25">
      <c r="B603" s="98"/>
      <c r="E603" s="93"/>
      <c r="F603" s="93"/>
    </row>
    <row r="604" spans="2:6" x14ac:dyDescent="0.25">
      <c r="B604" s="98"/>
      <c r="C604" s="93"/>
      <c r="D604" s="93"/>
      <c r="E604" s="93"/>
      <c r="F604" s="93"/>
    </row>
    <row r="605" spans="2:6" x14ac:dyDescent="0.25">
      <c r="B605" s="98"/>
      <c r="C605" s="93"/>
      <c r="D605" s="93"/>
      <c r="E605" s="93"/>
      <c r="F605" s="93"/>
    </row>
    <row r="606" spans="2:6" x14ac:dyDescent="0.25">
      <c r="B606" s="98"/>
      <c r="C606" s="93"/>
      <c r="D606" s="93"/>
      <c r="E606" s="93"/>
      <c r="F606" s="93"/>
    </row>
    <row r="607" spans="2:6" x14ac:dyDescent="0.25">
      <c r="B607" s="98"/>
      <c r="C607" s="93"/>
      <c r="D607" s="93"/>
      <c r="E607" s="93"/>
      <c r="F607" s="93"/>
    </row>
    <row r="608" spans="2:6" x14ac:dyDescent="0.25">
      <c r="B608" s="98"/>
      <c r="C608" s="93"/>
      <c r="D608" s="93"/>
      <c r="E608" s="93"/>
      <c r="F608" s="93"/>
    </row>
    <row r="609" spans="2:6" x14ac:dyDescent="0.25">
      <c r="B609" s="98"/>
      <c r="C609" s="93"/>
      <c r="D609" s="93"/>
      <c r="E609" s="93"/>
      <c r="F609" s="93"/>
    </row>
    <row r="610" spans="2:6" x14ac:dyDescent="0.25">
      <c r="B610" s="91" t="s">
        <v>3</v>
      </c>
      <c r="C610" s="99">
        <v>381150.44</v>
      </c>
      <c r="D610" s="99">
        <v>523528.25300000003</v>
      </c>
      <c r="E610" s="99">
        <v>180.083662</v>
      </c>
      <c r="F610" s="99">
        <v>195.09405600000002</v>
      </c>
    </row>
    <row r="611" spans="2:6" x14ac:dyDescent="0.25">
      <c r="B611" s="98" t="s">
        <v>44</v>
      </c>
      <c r="C611" s="93">
        <v>19581.429</v>
      </c>
      <c r="D611" s="93">
        <v>161253.24</v>
      </c>
      <c r="E611" s="93">
        <v>7.6</v>
      </c>
      <c r="F611" s="93">
        <v>69</v>
      </c>
    </row>
    <row r="612" spans="2:6" x14ac:dyDescent="0.25">
      <c r="B612" s="98" t="s">
        <v>45</v>
      </c>
      <c r="C612" s="93">
        <v>262.971</v>
      </c>
      <c r="D612" s="93">
        <v>121014.147</v>
      </c>
      <c r="E612" s="93">
        <v>3.0099999999999997E-3</v>
      </c>
      <c r="F612" s="93">
        <v>31.5</v>
      </c>
    </row>
    <row r="613" spans="2:6" x14ac:dyDescent="0.25">
      <c r="B613" s="98" t="s">
        <v>35</v>
      </c>
      <c r="C613" s="93">
        <v>115278.12899999999</v>
      </c>
      <c r="D613" s="93">
        <v>114015.72099999999</v>
      </c>
      <c r="E613" s="93">
        <v>53.500419999999998</v>
      </c>
      <c r="F613" s="93">
        <v>46.601972000000004</v>
      </c>
    </row>
    <row r="614" spans="2:6" x14ac:dyDescent="0.25">
      <c r="B614" s="98" t="s">
        <v>36</v>
      </c>
      <c r="C614" s="93">
        <v>109266.91500000001</v>
      </c>
      <c r="D614" s="93">
        <v>104551.973</v>
      </c>
      <c r="E614" s="93">
        <v>54.806809999999999</v>
      </c>
      <c r="F614" s="93">
        <v>42.660514000000006</v>
      </c>
    </row>
    <row r="615" spans="2:6" x14ac:dyDescent="0.25">
      <c r="B615" s="98" t="s">
        <v>210</v>
      </c>
      <c r="C615" s="93">
        <v>18476</v>
      </c>
      <c r="D615" s="93">
        <v>15104.2</v>
      </c>
      <c r="E615" s="93">
        <v>7.1639999999999997</v>
      </c>
      <c r="F615" s="93">
        <v>4.6236000000000006</v>
      </c>
    </row>
    <row r="616" spans="2:6" x14ac:dyDescent="0.25">
      <c r="B616" s="98" t="s">
        <v>47</v>
      </c>
      <c r="C616" s="93">
        <v>4892.7299999999996</v>
      </c>
      <c r="D616" s="93">
        <v>2669.75</v>
      </c>
      <c r="E616" s="93">
        <v>2.0004140000000001</v>
      </c>
      <c r="F616" s="93">
        <v>0.23314400000000002</v>
      </c>
    </row>
    <row r="617" spans="2:6" x14ac:dyDescent="0.25">
      <c r="B617" s="98" t="s">
        <v>37</v>
      </c>
      <c r="C617" s="93">
        <v>2119.8540000000003</v>
      </c>
      <c r="D617" s="93">
        <v>2400.9809999999998</v>
      </c>
      <c r="E617" s="93">
        <v>0.46177200000000002</v>
      </c>
      <c r="F617" s="93">
        <v>0.37080099999999999</v>
      </c>
    </row>
    <row r="618" spans="2:6" x14ac:dyDescent="0.25">
      <c r="B618" s="98" t="s">
        <v>79</v>
      </c>
      <c r="C618" s="93">
        <v>0</v>
      </c>
      <c r="D618" s="93">
        <v>1468</v>
      </c>
      <c r="E618" s="93"/>
      <c r="F618" s="93"/>
    </row>
    <row r="619" spans="2:6" x14ac:dyDescent="0.25">
      <c r="B619" s="98" t="s">
        <v>39</v>
      </c>
      <c r="C619" s="93">
        <v>33875.573000000004</v>
      </c>
      <c r="D619" s="93">
        <v>1050.241</v>
      </c>
      <c r="E619" s="93">
        <v>20.046436</v>
      </c>
      <c r="F619" s="93">
        <v>7.6825000000000004E-2</v>
      </c>
    </row>
    <row r="620" spans="2:6" x14ac:dyDescent="0.25">
      <c r="B620" s="98" t="s">
        <v>42</v>
      </c>
      <c r="C620" s="93">
        <v>3.246</v>
      </c>
      <c r="D620" s="93">
        <v>0</v>
      </c>
      <c r="E620" s="93">
        <v>1.1999999999999999E-4</v>
      </c>
      <c r="F620" s="93">
        <v>0</v>
      </c>
    </row>
    <row r="621" spans="2:6" x14ac:dyDescent="0.25">
      <c r="B621" s="98" t="s">
        <v>203</v>
      </c>
      <c r="C621" s="93">
        <v>77381.092999999993</v>
      </c>
      <c r="D621" s="93">
        <v>0</v>
      </c>
      <c r="E621" s="93">
        <v>34.5</v>
      </c>
      <c r="F621" s="93">
        <v>0</v>
      </c>
    </row>
    <row r="622" spans="2:6" x14ac:dyDescent="0.25">
      <c r="B622" s="98" t="s">
        <v>83</v>
      </c>
      <c r="C622" s="93">
        <v>12.5</v>
      </c>
      <c r="D622" s="93">
        <v>0</v>
      </c>
      <c r="E622" s="93">
        <v>6.8000000000000005E-4</v>
      </c>
      <c r="F622" s="93">
        <v>0</v>
      </c>
    </row>
    <row r="623" spans="2:6" x14ac:dyDescent="0.25">
      <c r="B623" s="98" t="s">
        <v>73</v>
      </c>
      <c r="C623" s="93">
        <v>0</v>
      </c>
      <c r="D623" s="93">
        <v>0</v>
      </c>
      <c r="E623" s="93">
        <v>0</v>
      </c>
      <c r="F623" s="93">
        <v>0</v>
      </c>
    </row>
    <row r="624" spans="2:6" x14ac:dyDescent="0.25">
      <c r="B624" s="98"/>
      <c r="C624" s="93"/>
      <c r="D624" s="93"/>
      <c r="E624" s="93">
        <v>0</v>
      </c>
      <c r="F624" s="93">
        <v>0</v>
      </c>
    </row>
    <row r="625" spans="2:6" x14ac:dyDescent="0.25">
      <c r="B625" s="98"/>
      <c r="C625" s="93"/>
      <c r="D625" s="93"/>
      <c r="E625" s="93">
        <v>0</v>
      </c>
      <c r="F625" s="93">
        <v>0</v>
      </c>
    </row>
    <row r="626" spans="2:6" x14ac:dyDescent="0.25">
      <c r="B626" s="98"/>
      <c r="C626" s="93"/>
      <c r="D626" s="93"/>
      <c r="E626" s="93"/>
      <c r="F626" s="93"/>
    </row>
    <row r="627" spans="2:6" x14ac:dyDescent="0.25">
      <c r="B627" s="98"/>
      <c r="C627" s="93"/>
      <c r="D627" s="93"/>
      <c r="E627" s="93"/>
      <c r="F627" s="93"/>
    </row>
    <row r="628" spans="2:6" x14ac:dyDescent="0.25">
      <c r="B628" s="98"/>
      <c r="C628" s="93"/>
      <c r="D628" s="93"/>
      <c r="E628" s="93"/>
      <c r="F628" s="93"/>
    </row>
    <row r="629" spans="2:6" x14ac:dyDescent="0.25">
      <c r="B629" s="98"/>
      <c r="C629" s="93"/>
      <c r="D629" s="93"/>
      <c r="E629" s="93"/>
      <c r="F629" s="93"/>
    </row>
    <row r="630" spans="2:6" x14ac:dyDescent="0.25">
      <c r="B630" s="98"/>
      <c r="C630" s="93"/>
      <c r="D630" s="93"/>
      <c r="E630" s="93"/>
      <c r="F630" s="93"/>
    </row>
    <row r="631" spans="2:6" x14ac:dyDescent="0.25">
      <c r="B631" s="98"/>
      <c r="C631" s="93"/>
      <c r="D631" s="93"/>
      <c r="E631" s="93"/>
      <c r="F631" s="93"/>
    </row>
    <row r="632" spans="2:6" x14ac:dyDescent="0.25">
      <c r="B632" s="91" t="s">
        <v>7</v>
      </c>
      <c r="C632" s="99">
        <v>365168.98100000003</v>
      </c>
      <c r="D632" s="99">
        <v>193105.8839999999</v>
      </c>
      <c r="E632" s="99">
        <v>74.012709000000001</v>
      </c>
      <c r="F632" s="99">
        <v>26.385395999999997</v>
      </c>
    </row>
    <row r="633" spans="2:6" x14ac:dyDescent="0.25">
      <c r="B633" s="98" t="s">
        <v>44</v>
      </c>
      <c r="C633" s="93">
        <v>199156.527</v>
      </c>
      <c r="D633" s="93">
        <v>105595.35100000001</v>
      </c>
      <c r="E633" s="93">
        <v>60.156999999999996</v>
      </c>
      <c r="F633" s="93">
        <v>18.128700000000002</v>
      </c>
    </row>
    <row r="634" spans="2:6" x14ac:dyDescent="0.25">
      <c r="B634" s="98" t="s">
        <v>36</v>
      </c>
      <c r="C634" s="93">
        <v>60638.119999999995</v>
      </c>
      <c r="D634" s="93">
        <v>36565.603999999992</v>
      </c>
      <c r="E634" s="93">
        <v>5.478991999999999</v>
      </c>
      <c r="F634" s="93">
        <v>4.173216</v>
      </c>
    </row>
    <row r="635" spans="2:6" x14ac:dyDescent="0.25">
      <c r="B635" s="98" t="s">
        <v>35</v>
      </c>
      <c r="C635" s="93">
        <v>46110.706999999995</v>
      </c>
      <c r="D635" s="93">
        <v>16296.089000000002</v>
      </c>
      <c r="E635" s="93">
        <v>2.207506</v>
      </c>
      <c r="F635" s="93">
        <v>0.49492000000000003</v>
      </c>
    </row>
    <row r="636" spans="2:6" x14ac:dyDescent="0.25">
      <c r="B636" s="98" t="s">
        <v>37</v>
      </c>
      <c r="C636" s="93">
        <v>26429.691000000003</v>
      </c>
      <c r="D636" s="93">
        <v>15712.578000000001</v>
      </c>
      <c r="E636" s="93">
        <v>3.9771310000000004</v>
      </c>
      <c r="F636" s="93">
        <v>2.5317929999999995</v>
      </c>
    </row>
    <row r="637" spans="2:6" x14ac:dyDescent="0.25">
      <c r="B637" s="98" t="s">
        <v>76</v>
      </c>
      <c r="C637" s="93">
        <v>11320.249999999998</v>
      </c>
      <c r="D637" s="93">
        <v>10642.04</v>
      </c>
      <c r="E637" s="93">
        <v>0.42068</v>
      </c>
      <c r="F637" s="93">
        <v>0.24067</v>
      </c>
    </row>
    <row r="638" spans="2:6" x14ac:dyDescent="0.25">
      <c r="B638" s="98" t="s">
        <v>47</v>
      </c>
      <c r="C638" s="93">
        <v>7702.4699999999993</v>
      </c>
      <c r="D638" s="93">
        <v>2836.9900000000002</v>
      </c>
      <c r="E638" s="93">
        <v>0.20383799999999999</v>
      </c>
      <c r="F638" s="93">
        <v>0.52615000000000001</v>
      </c>
    </row>
    <row r="642" spans="2:6" x14ac:dyDescent="0.25">
      <c r="B642" s="98"/>
      <c r="C642" s="93"/>
      <c r="D642" s="93"/>
      <c r="E642" s="93"/>
      <c r="F642" s="93"/>
    </row>
    <row r="643" spans="2:6" x14ac:dyDescent="0.25">
      <c r="B643" s="98"/>
      <c r="C643" s="93"/>
      <c r="D643" s="93"/>
      <c r="E643" s="93"/>
      <c r="F643" s="93"/>
    </row>
    <row r="644" spans="2:6" x14ac:dyDescent="0.25">
      <c r="B644" s="91" t="s">
        <v>13</v>
      </c>
      <c r="C644" s="99">
        <v>212594.829</v>
      </c>
      <c r="D644" s="99">
        <v>249568.31700000001</v>
      </c>
      <c r="E644" s="99">
        <v>283.59379999999999</v>
      </c>
      <c r="F644" s="99">
        <v>370.41046</v>
      </c>
    </row>
    <row r="645" spans="2:6" x14ac:dyDescent="0.25">
      <c r="B645" s="98" t="s">
        <v>36</v>
      </c>
      <c r="C645" s="93">
        <v>155473.29</v>
      </c>
      <c r="D645" s="93">
        <v>170240.01699999999</v>
      </c>
      <c r="E645" s="93">
        <v>214.09610000000001</v>
      </c>
      <c r="F645" s="93">
        <v>279.55859999999996</v>
      </c>
    </row>
    <row r="646" spans="2:6" x14ac:dyDescent="0.25">
      <c r="B646" s="98" t="s">
        <v>39</v>
      </c>
      <c r="C646" s="93">
        <v>18328.404000000002</v>
      </c>
      <c r="D646" s="93">
        <v>41279.521000000001</v>
      </c>
      <c r="E646" s="93">
        <v>27.529</v>
      </c>
      <c r="F646" s="93">
        <v>51.773600000000002</v>
      </c>
    </row>
    <row r="647" spans="2:6" x14ac:dyDescent="0.25">
      <c r="B647" s="98" t="s">
        <v>37</v>
      </c>
      <c r="C647" s="93">
        <v>30855.745000000003</v>
      </c>
      <c r="D647" s="93">
        <v>34051.068999999996</v>
      </c>
      <c r="E647" s="93">
        <v>33.560840000000006</v>
      </c>
      <c r="F647" s="93">
        <v>37.123260000000002</v>
      </c>
    </row>
    <row r="648" spans="2:6" x14ac:dyDescent="0.25">
      <c r="B648" s="98" t="s">
        <v>41</v>
      </c>
      <c r="C648" s="93">
        <v>0</v>
      </c>
      <c r="D648" s="93">
        <v>2139.4670000000001</v>
      </c>
      <c r="E648" s="93">
        <v>0</v>
      </c>
      <c r="F648" s="93">
        <v>0.72</v>
      </c>
    </row>
    <row r="649" spans="2:6" x14ac:dyDescent="0.25">
      <c r="B649" s="98" t="s">
        <v>210</v>
      </c>
      <c r="C649" s="93">
        <v>7561.47</v>
      </c>
      <c r="D649" s="93">
        <v>1208.25</v>
      </c>
      <c r="E649" s="93">
        <v>7.8272599999999999</v>
      </c>
      <c r="F649" s="93">
        <v>1.0149999999999999</v>
      </c>
    </row>
    <row r="650" spans="2:6" x14ac:dyDescent="0.25">
      <c r="B650" s="98"/>
      <c r="C650" s="93"/>
      <c r="D650" s="93"/>
      <c r="E650" s="93">
        <v>0</v>
      </c>
      <c r="F650" s="93">
        <v>0</v>
      </c>
    </row>
    <row r="651" spans="2:6" x14ac:dyDescent="0.25">
      <c r="B651" s="98"/>
      <c r="C651" s="93"/>
      <c r="D651" s="93"/>
      <c r="E651" s="93">
        <v>0</v>
      </c>
      <c r="F651" s="93">
        <v>0</v>
      </c>
    </row>
    <row r="652" spans="2:6" x14ac:dyDescent="0.25">
      <c r="B652" s="98"/>
      <c r="C652" s="93"/>
      <c r="D652" s="93"/>
      <c r="E652" s="93">
        <v>0</v>
      </c>
      <c r="F652" s="93">
        <v>0</v>
      </c>
    </row>
    <row r="653" spans="2:6" x14ac:dyDescent="0.25">
      <c r="B653" s="98"/>
      <c r="C653" s="93"/>
      <c r="D653" s="93"/>
      <c r="E653" s="93">
        <v>0</v>
      </c>
      <c r="F653" s="93">
        <v>0</v>
      </c>
    </row>
    <row r="654" spans="2:6" x14ac:dyDescent="0.25">
      <c r="B654" s="98"/>
      <c r="C654" s="93"/>
      <c r="D654" s="93"/>
      <c r="E654" s="93">
        <v>0</v>
      </c>
      <c r="F654" s="93">
        <v>0</v>
      </c>
    </row>
    <row r="655" spans="2:6" x14ac:dyDescent="0.25">
      <c r="B655" s="98"/>
      <c r="C655" s="93"/>
      <c r="D655" s="93"/>
      <c r="E655" s="93">
        <v>0</v>
      </c>
      <c r="F655" s="93">
        <v>0</v>
      </c>
    </row>
    <row r="656" spans="2:6" x14ac:dyDescent="0.25">
      <c r="B656" s="98"/>
      <c r="C656" s="93"/>
      <c r="D656" s="93"/>
      <c r="E656" s="93">
        <v>0</v>
      </c>
      <c r="F656" s="93">
        <v>0</v>
      </c>
    </row>
    <row r="657" spans="2:6" x14ac:dyDescent="0.25">
      <c r="B657" s="98"/>
      <c r="C657" s="93"/>
      <c r="D657" s="93"/>
      <c r="E657" s="93">
        <v>0</v>
      </c>
      <c r="F657" s="93">
        <v>0</v>
      </c>
    </row>
    <row r="658" spans="2:6" x14ac:dyDescent="0.25">
      <c r="B658" s="98"/>
      <c r="C658" s="93"/>
      <c r="D658" s="93"/>
      <c r="E658" s="93">
        <v>0</v>
      </c>
      <c r="F658" s="93">
        <v>0</v>
      </c>
    </row>
    <row r="659" spans="2:6" x14ac:dyDescent="0.25">
      <c r="B659" s="98"/>
      <c r="C659" s="93"/>
      <c r="D659" s="93"/>
      <c r="E659" s="93">
        <v>0</v>
      </c>
      <c r="F659" s="93">
        <v>0</v>
      </c>
    </row>
    <row r="660" spans="2:6" x14ac:dyDescent="0.25">
      <c r="B660" s="98"/>
      <c r="C660" s="93"/>
      <c r="D660" s="93"/>
      <c r="E660" s="93"/>
      <c r="F660" s="93"/>
    </row>
    <row r="661" spans="2:6" x14ac:dyDescent="0.25">
      <c r="B661" s="98"/>
      <c r="C661" s="93"/>
      <c r="D661" s="93"/>
      <c r="E661" s="93"/>
      <c r="F661" s="93"/>
    </row>
    <row r="662" spans="2:6" x14ac:dyDescent="0.25">
      <c r="B662" s="91" t="s">
        <v>1</v>
      </c>
      <c r="C662" s="99">
        <v>51123.074999999997</v>
      </c>
      <c r="D662" s="99">
        <v>58755.445000000007</v>
      </c>
      <c r="E662" s="99">
        <v>6.1308000000000007</v>
      </c>
      <c r="F662" s="99">
        <v>6.8711599999999997</v>
      </c>
    </row>
    <row r="663" spans="2:6" x14ac:dyDescent="0.25">
      <c r="B663" s="98" t="s">
        <v>36</v>
      </c>
      <c r="C663" s="93">
        <v>14183.276999999998</v>
      </c>
      <c r="D663" s="93">
        <v>14163.589999999998</v>
      </c>
      <c r="E663" s="93">
        <v>1.875</v>
      </c>
      <c r="F663" s="93">
        <v>1.6608000000000001</v>
      </c>
    </row>
    <row r="664" spans="2:6" x14ac:dyDescent="0.25">
      <c r="B664" s="98" t="s">
        <v>44</v>
      </c>
      <c r="C664" s="93">
        <v>9339.5769999999993</v>
      </c>
      <c r="D664" s="93">
        <v>12418.09</v>
      </c>
      <c r="E664" s="93">
        <v>1.347</v>
      </c>
      <c r="F664" s="93">
        <v>1.6919999999999999</v>
      </c>
    </row>
    <row r="665" spans="2:6" x14ac:dyDescent="0.25">
      <c r="B665" s="98" t="s">
        <v>35</v>
      </c>
      <c r="C665" s="93">
        <v>7982.7630000000008</v>
      </c>
      <c r="D665" s="93">
        <v>10797.945</v>
      </c>
      <c r="E665" s="93">
        <v>0.72299999999999998</v>
      </c>
      <c r="F665" s="93">
        <v>1.091</v>
      </c>
    </row>
    <row r="666" spans="2:6" x14ac:dyDescent="0.25">
      <c r="B666" s="98" t="s">
        <v>43</v>
      </c>
      <c r="C666" s="93">
        <v>0</v>
      </c>
      <c r="D666" s="93">
        <v>3848.105</v>
      </c>
      <c r="E666" s="93">
        <v>0</v>
      </c>
      <c r="F666" s="93">
        <v>0.438</v>
      </c>
    </row>
    <row r="667" spans="2:6" x14ac:dyDescent="0.25">
      <c r="B667" s="104" t="s">
        <v>202</v>
      </c>
      <c r="C667" s="105">
        <v>0</v>
      </c>
      <c r="D667" s="105">
        <v>3804.29</v>
      </c>
      <c r="E667" s="105">
        <v>0</v>
      </c>
      <c r="F667" s="105">
        <v>0.21630000000000002</v>
      </c>
    </row>
    <row r="668" spans="2:6" x14ac:dyDescent="0.25">
      <c r="B668" s="98" t="s">
        <v>60</v>
      </c>
      <c r="C668" s="93">
        <v>653.44299999999998</v>
      </c>
      <c r="D668" s="93">
        <v>2702.2490000000003</v>
      </c>
      <c r="E668" s="93">
        <v>9.9000000000000005E-2</v>
      </c>
      <c r="F668" s="93">
        <v>0.372</v>
      </c>
    </row>
    <row r="669" spans="2:6" x14ac:dyDescent="0.25">
      <c r="B669" s="98" t="s">
        <v>53</v>
      </c>
      <c r="C669" s="93">
        <v>3683.7629999999999</v>
      </c>
      <c r="D669" s="93">
        <v>2038.0500000000002</v>
      </c>
      <c r="E669" s="93">
        <v>0.35</v>
      </c>
      <c r="F669" s="93">
        <v>0.246</v>
      </c>
    </row>
    <row r="670" spans="2:6" x14ac:dyDescent="0.25">
      <c r="B670" s="98" t="s">
        <v>80</v>
      </c>
      <c r="C670" s="93">
        <v>0</v>
      </c>
      <c r="D670" s="93">
        <v>1920.8</v>
      </c>
      <c r="E670" s="93">
        <v>0</v>
      </c>
      <c r="F670" s="93">
        <v>0.24</v>
      </c>
    </row>
    <row r="671" spans="2:6" x14ac:dyDescent="0.25">
      <c r="B671" s="98" t="s">
        <v>70</v>
      </c>
      <c r="C671" s="93">
        <v>709.85</v>
      </c>
      <c r="D671" s="93">
        <v>1682.0360000000001</v>
      </c>
      <c r="E671" s="93">
        <v>0.04</v>
      </c>
      <c r="F671" s="93">
        <v>0.11</v>
      </c>
    </row>
    <row r="672" spans="2:6" x14ac:dyDescent="0.25">
      <c r="B672" s="98" t="s">
        <v>41</v>
      </c>
      <c r="C672" s="93">
        <v>1870.818</v>
      </c>
      <c r="D672" s="93">
        <v>1447.4010000000001</v>
      </c>
      <c r="E672" s="93">
        <v>0.252</v>
      </c>
      <c r="F672" s="93">
        <v>0.19500000000000001</v>
      </c>
    </row>
    <row r="673" spans="2:6" x14ac:dyDescent="0.25">
      <c r="B673" s="98" t="s">
        <v>38</v>
      </c>
      <c r="C673" s="93">
        <v>2058.3000000000002</v>
      </c>
      <c r="D673" s="93">
        <v>1440.6</v>
      </c>
      <c r="E673" s="93">
        <v>0.27</v>
      </c>
      <c r="F673" s="93">
        <v>0.18</v>
      </c>
    </row>
    <row r="674" spans="2:6" x14ac:dyDescent="0.25">
      <c r="B674" s="98" t="s">
        <v>45</v>
      </c>
      <c r="C674" s="93">
        <v>831.25599999999997</v>
      </c>
      <c r="D674" s="93">
        <v>856.67399999999998</v>
      </c>
      <c r="E674" s="93">
        <v>0.13200000000000001</v>
      </c>
      <c r="F674" s="93">
        <v>0.13200000000000001</v>
      </c>
    </row>
    <row r="675" spans="2:6" x14ac:dyDescent="0.25">
      <c r="B675" s="98" t="s">
        <v>203</v>
      </c>
      <c r="C675" s="93">
        <v>0</v>
      </c>
      <c r="D675" s="93">
        <v>773.19399999999996</v>
      </c>
      <c r="E675" s="93">
        <v>0</v>
      </c>
      <c r="F675" s="93">
        <v>0.04</v>
      </c>
    </row>
    <row r="676" spans="2:6" x14ac:dyDescent="0.25">
      <c r="B676" s="98" t="s">
        <v>37</v>
      </c>
      <c r="C676" s="93">
        <v>4763.362000000001</v>
      </c>
      <c r="D676" s="93">
        <v>532.21600000000001</v>
      </c>
      <c r="E676" s="93">
        <v>0.63480000000000003</v>
      </c>
      <c r="F676" s="93">
        <v>0.20160000000000003</v>
      </c>
    </row>
    <row r="677" spans="2:6" x14ac:dyDescent="0.25">
      <c r="B677" s="98" t="s">
        <v>71</v>
      </c>
      <c r="C677" s="93">
        <v>240.22000000000003</v>
      </c>
      <c r="D677" s="93">
        <v>135.04</v>
      </c>
      <c r="E677" s="93">
        <v>1.7999999999999999E-2</v>
      </c>
      <c r="F677" s="93">
        <v>1.2E-2</v>
      </c>
    </row>
    <row r="678" spans="2:6" x14ac:dyDescent="0.25">
      <c r="B678" s="98" t="s">
        <v>39</v>
      </c>
      <c r="C678" s="93">
        <v>0</v>
      </c>
      <c r="D678" s="93">
        <v>97.484999999999999</v>
      </c>
      <c r="E678" s="93">
        <v>0</v>
      </c>
      <c r="F678" s="93">
        <v>2.4059999999999998E-2</v>
      </c>
    </row>
    <row r="679" spans="2:6" x14ac:dyDescent="0.25">
      <c r="B679" s="98" t="s">
        <v>47</v>
      </c>
      <c r="C679" s="93">
        <v>266.41999999999996</v>
      </c>
      <c r="D679" s="93">
        <v>52.08</v>
      </c>
      <c r="E679" s="93">
        <v>0.03</v>
      </c>
      <c r="F679" s="93">
        <v>1.7999999999999999E-2</v>
      </c>
    </row>
    <row r="680" spans="2:6" x14ac:dyDescent="0.25">
      <c r="B680" s="98" t="s">
        <v>58</v>
      </c>
      <c r="C680" s="93">
        <v>180</v>
      </c>
      <c r="D680" s="93">
        <v>45.6</v>
      </c>
      <c r="E680" s="93">
        <v>1.2E-2</v>
      </c>
      <c r="F680" s="93">
        <v>2.3999999999999998E-3</v>
      </c>
    </row>
    <row r="681" spans="2:6" x14ac:dyDescent="0.25">
      <c r="B681" s="98" t="s">
        <v>55</v>
      </c>
      <c r="C681" s="93">
        <v>0</v>
      </c>
      <c r="D681" s="93">
        <v>0</v>
      </c>
      <c r="E681" s="93">
        <v>0</v>
      </c>
      <c r="F681" s="93">
        <v>0</v>
      </c>
    </row>
    <row r="682" spans="2:6" x14ac:dyDescent="0.25">
      <c r="B682" s="98" t="s">
        <v>49</v>
      </c>
      <c r="C682" s="93">
        <v>1824</v>
      </c>
      <c r="D682" s="93">
        <v>0</v>
      </c>
      <c r="E682" s="93">
        <v>9.6000000000000002E-2</v>
      </c>
      <c r="F682" s="93">
        <v>0</v>
      </c>
    </row>
    <row r="683" spans="2:6" x14ac:dyDescent="0.25">
      <c r="B683" s="98" t="s">
        <v>62</v>
      </c>
      <c r="C683" s="93">
        <v>165.02600000000001</v>
      </c>
      <c r="D683" s="93">
        <v>0</v>
      </c>
      <c r="E683" s="93">
        <v>1.2E-2</v>
      </c>
      <c r="F683" s="93">
        <v>0</v>
      </c>
    </row>
    <row r="684" spans="2:6" x14ac:dyDescent="0.25">
      <c r="B684" s="98" t="s">
        <v>54</v>
      </c>
      <c r="C684" s="93">
        <v>2371</v>
      </c>
      <c r="D684" s="93">
        <v>0</v>
      </c>
      <c r="E684" s="93">
        <v>0.24</v>
      </c>
      <c r="F684" s="93">
        <v>0</v>
      </c>
    </row>
    <row r="685" spans="2:6" x14ac:dyDescent="0.25">
      <c r="B685" s="98" t="s">
        <v>210</v>
      </c>
      <c r="C685" s="93">
        <v>0</v>
      </c>
      <c r="D685" s="93">
        <v>0</v>
      </c>
      <c r="E685" s="93">
        <v>0</v>
      </c>
      <c r="F685" s="93">
        <v>0</v>
      </c>
    </row>
    <row r="686" spans="2:6" x14ac:dyDescent="0.25">
      <c r="B686" s="98"/>
      <c r="C686" s="93"/>
      <c r="D686" s="93"/>
      <c r="E686" s="93">
        <v>0</v>
      </c>
      <c r="F686" s="93">
        <v>0</v>
      </c>
    </row>
    <row r="687" spans="2:6" x14ac:dyDescent="0.25">
      <c r="B687" s="98"/>
      <c r="C687" s="93"/>
      <c r="D687" s="93"/>
      <c r="E687" s="93"/>
      <c r="F687" s="93"/>
    </row>
    <row r="688" spans="2:6" x14ac:dyDescent="0.25">
      <c r="B688" s="91" t="s">
        <v>9</v>
      </c>
      <c r="C688" s="99">
        <v>0</v>
      </c>
      <c r="D688" s="99">
        <v>0</v>
      </c>
      <c r="E688" s="99"/>
      <c r="F688" s="99"/>
    </row>
    <row r="689" spans="2:6" x14ac:dyDescent="0.25">
      <c r="B689" s="98"/>
      <c r="C689" s="93"/>
      <c r="D689" s="93"/>
      <c r="E689" s="93"/>
      <c r="F689" s="93"/>
    </row>
    <row r="690" spans="2:6" x14ac:dyDescent="0.25">
      <c r="B690" s="98"/>
      <c r="C690" s="93"/>
      <c r="D690" s="93"/>
      <c r="E690" s="93"/>
      <c r="F690" s="93"/>
    </row>
    <row r="691" spans="2:6" x14ac:dyDescent="0.25">
      <c r="B691" s="98"/>
      <c r="C691" s="93"/>
      <c r="D691" s="93"/>
      <c r="E691" s="93"/>
      <c r="F691" s="93"/>
    </row>
    <row r="692" spans="2:6" x14ac:dyDescent="0.25">
      <c r="B692" s="98"/>
      <c r="C692" s="93"/>
      <c r="D692" s="93"/>
      <c r="E692" s="93"/>
      <c r="F692" s="93"/>
    </row>
    <row r="693" spans="2:6" x14ac:dyDescent="0.25">
      <c r="B693" s="104"/>
      <c r="C693" s="105"/>
      <c r="D693" s="105"/>
      <c r="E693" s="105"/>
      <c r="F693" s="105"/>
    </row>
    <row r="694" spans="2:6" x14ac:dyDescent="0.25">
      <c r="B694" s="98"/>
      <c r="C694" s="93"/>
      <c r="D694" s="93"/>
      <c r="E694" s="93"/>
      <c r="F694" s="93"/>
    </row>
    <row r="695" spans="2:6" x14ac:dyDescent="0.25">
      <c r="B695" s="91" t="s">
        <v>95</v>
      </c>
      <c r="C695" s="99">
        <v>4557.1729999999998</v>
      </c>
      <c r="D695" s="99">
        <v>47659.312000000005</v>
      </c>
      <c r="E695" s="99">
        <v>23.26</v>
      </c>
      <c r="F695" s="99">
        <v>49.260280000000002</v>
      </c>
    </row>
    <row r="696" spans="2:6" x14ac:dyDescent="0.25">
      <c r="B696" s="98" t="s">
        <v>202</v>
      </c>
      <c r="C696" s="93">
        <v>0</v>
      </c>
      <c r="D696" s="93">
        <v>47656.270000000004</v>
      </c>
      <c r="E696" s="93">
        <v>0</v>
      </c>
      <c r="F696" s="93">
        <v>49.2502</v>
      </c>
    </row>
    <row r="697" spans="2:6" x14ac:dyDescent="0.25">
      <c r="B697" s="98" t="s">
        <v>36</v>
      </c>
      <c r="C697" s="93">
        <v>0</v>
      </c>
      <c r="D697" s="93">
        <v>3.0419999999999998</v>
      </c>
      <c r="E697" s="93">
        <v>0</v>
      </c>
      <c r="F697" s="93">
        <v>1.008E-2</v>
      </c>
    </row>
    <row r="698" spans="2:6" x14ac:dyDescent="0.25">
      <c r="B698" s="98" t="s">
        <v>46</v>
      </c>
      <c r="C698" s="93">
        <v>4520</v>
      </c>
      <c r="D698" s="93">
        <v>0</v>
      </c>
      <c r="E698" s="93">
        <v>23.04</v>
      </c>
      <c r="F698" s="93">
        <v>0</v>
      </c>
    </row>
    <row r="699" spans="2:6" x14ac:dyDescent="0.25">
      <c r="B699" s="98" t="s">
        <v>203</v>
      </c>
      <c r="C699" s="93">
        <v>37.173000000000002</v>
      </c>
      <c r="D699" s="93">
        <v>0</v>
      </c>
      <c r="E699" s="93">
        <v>0.22</v>
      </c>
      <c r="F699" s="93">
        <v>0</v>
      </c>
    </row>
    <row r="700" spans="2:6" x14ac:dyDescent="0.25">
      <c r="B700" s="98"/>
      <c r="C700" s="93"/>
      <c r="D700" s="93"/>
      <c r="E700" s="93"/>
      <c r="F700" s="93"/>
    </row>
    <row r="701" spans="2:6" x14ac:dyDescent="0.25">
      <c r="B701" s="98"/>
      <c r="C701" s="93"/>
      <c r="D701" s="93"/>
      <c r="E701" s="93"/>
      <c r="F701" s="93"/>
    </row>
    <row r="702" spans="2:6" x14ac:dyDescent="0.25">
      <c r="B702" s="106" t="s">
        <v>137</v>
      </c>
      <c r="C702" s="96">
        <v>34839450.897</v>
      </c>
      <c r="D702" s="96">
        <v>44502952.147</v>
      </c>
      <c r="E702" s="96">
        <v>81600.929895000008</v>
      </c>
      <c r="F702" s="96">
        <v>77354.245328999998</v>
      </c>
    </row>
    <row r="703" spans="2:6" x14ac:dyDescent="0.25">
      <c r="B703" s="80" t="s">
        <v>52</v>
      </c>
      <c r="C703" s="81">
        <v>12216466.85</v>
      </c>
      <c r="D703" s="80">
        <v>12624143.939999999</v>
      </c>
      <c r="E703" s="93">
        <v>28424.629316000002</v>
      </c>
      <c r="F703" s="93">
        <v>20648.400888999997</v>
      </c>
    </row>
    <row r="704" spans="2:6" x14ac:dyDescent="0.25">
      <c r="B704" s="80" t="s">
        <v>70</v>
      </c>
      <c r="C704" s="81">
        <v>7316675.7999999998</v>
      </c>
      <c r="D704" s="80">
        <v>7526797.5619999999</v>
      </c>
      <c r="E704" s="93">
        <v>16327.664875999999</v>
      </c>
      <c r="F704" s="93">
        <v>12191.605</v>
      </c>
    </row>
    <row r="705" spans="2:6" x14ac:dyDescent="0.25">
      <c r="B705" s="80" t="s">
        <v>203</v>
      </c>
      <c r="C705" s="81">
        <v>5277693.1500000004</v>
      </c>
      <c r="D705" s="80">
        <v>6787579.9119999995</v>
      </c>
      <c r="E705" s="93">
        <v>14255.046460000001</v>
      </c>
      <c r="F705" s="93">
        <v>14171.406000000001</v>
      </c>
    </row>
    <row r="706" spans="2:6" x14ac:dyDescent="0.25">
      <c r="B706" s="80" t="s">
        <v>44</v>
      </c>
      <c r="C706" s="81">
        <v>1237725.54</v>
      </c>
      <c r="D706" s="80">
        <v>5984678.5120000001</v>
      </c>
      <c r="E706" s="93">
        <v>2686.3798099999999</v>
      </c>
      <c r="F706" s="93">
        <v>11680.703</v>
      </c>
    </row>
    <row r="707" spans="2:6" x14ac:dyDescent="0.25">
      <c r="B707" s="80" t="s">
        <v>42</v>
      </c>
      <c r="C707" s="81">
        <v>2500870.267</v>
      </c>
      <c r="D707" s="80">
        <v>3477040.3699999996</v>
      </c>
      <c r="E707" s="93">
        <v>5533.1321799999996</v>
      </c>
      <c r="F707" s="93">
        <v>4390.4120000000003</v>
      </c>
    </row>
    <row r="708" spans="2:6" x14ac:dyDescent="0.25">
      <c r="B708" s="80" t="s">
        <v>41</v>
      </c>
      <c r="C708" s="81">
        <v>425803.94</v>
      </c>
      <c r="D708" s="80">
        <v>2673055.5829999996</v>
      </c>
      <c r="E708" s="80">
        <v>933.01763000000005</v>
      </c>
      <c r="F708" s="80">
        <v>4368.1319999999996</v>
      </c>
    </row>
    <row r="709" spans="2:6" x14ac:dyDescent="0.25">
      <c r="B709" s="80" t="s">
        <v>35</v>
      </c>
      <c r="C709" s="81">
        <v>1591270.4600000002</v>
      </c>
      <c r="D709" s="80">
        <v>2379110.0580000002</v>
      </c>
      <c r="E709" s="80">
        <v>4403.4780000000001</v>
      </c>
      <c r="F709" s="80">
        <v>5304.37</v>
      </c>
    </row>
    <row r="710" spans="2:6" x14ac:dyDescent="0.25">
      <c r="B710" s="80" t="s">
        <v>53</v>
      </c>
      <c r="C710" s="81">
        <v>2711992.95</v>
      </c>
      <c r="D710" s="80">
        <v>1838320.2279999999</v>
      </c>
      <c r="E710" s="80">
        <v>5685.1872000000003</v>
      </c>
      <c r="F710" s="80">
        <v>2813.616</v>
      </c>
    </row>
    <row r="711" spans="2:6" x14ac:dyDescent="0.25">
      <c r="B711" s="80" t="s">
        <v>77</v>
      </c>
      <c r="C711" s="81">
        <v>0</v>
      </c>
      <c r="D711" s="80">
        <v>601705.76</v>
      </c>
      <c r="E711" s="80">
        <v>0</v>
      </c>
      <c r="F711" s="80">
        <v>899.44907999999998</v>
      </c>
    </row>
    <row r="712" spans="2:6" x14ac:dyDescent="0.25">
      <c r="B712" s="80" t="s">
        <v>155</v>
      </c>
      <c r="C712" s="81">
        <v>155549.82</v>
      </c>
      <c r="D712" s="80">
        <v>531502.32000000007</v>
      </c>
      <c r="E712" s="80">
        <v>371.94454300000001</v>
      </c>
      <c r="F712" s="80">
        <v>767.10036000000002</v>
      </c>
    </row>
    <row r="713" spans="2:6" x14ac:dyDescent="0.25">
      <c r="B713" s="80" t="s">
        <v>45</v>
      </c>
      <c r="C713" s="81">
        <v>26986.82</v>
      </c>
      <c r="D713" s="80">
        <v>30139.957999999999</v>
      </c>
      <c r="E713" s="80">
        <v>46.185000000000002</v>
      </c>
      <c r="F713" s="80">
        <v>45.557000000000002</v>
      </c>
    </row>
    <row r="714" spans="2:6" x14ac:dyDescent="0.25">
      <c r="B714" s="98" t="s">
        <v>83</v>
      </c>
      <c r="C714" s="93">
        <v>20696.199999999997</v>
      </c>
      <c r="D714" s="93">
        <v>27541.100999999999</v>
      </c>
      <c r="E714" s="80">
        <v>46.603999999999999</v>
      </c>
      <c r="F714" s="80">
        <v>44.235999999999997</v>
      </c>
    </row>
    <row r="715" spans="2:6" x14ac:dyDescent="0.25">
      <c r="B715" s="80" t="s">
        <v>36</v>
      </c>
      <c r="C715" s="81">
        <v>0</v>
      </c>
      <c r="D715" s="80">
        <v>16337.012000000001</v>
      </c>
      <c r="E715" s="80">
        <v>0</v>
      </c>
      <c r="F715" s="80">
        <v>23.312000000000001</v>
      </c>
    </row>
    <row r="716" spans="2:6" x14ac:dyDescent="0.25">
      <c r="B716" s="80" t="s">
        <v>62</v>
      </c>
      <c r="C716" s="81">
        <v>0</v>
      </c>
      <c r="D716" s="80">
        <v>4999.8310000000001</v>
      </c>
      <c r="E716" s="80">
        <v>0</v>
      </c>
      <c r="F716" s="80">
        <v>5.9459999999999997</v>
      </c>
    </row>
    <row r="717" spans="2:6" x14ac:dyDescent="0.25">
      <c r="B717" s="80" t="s">
        <v>59</v>
      </c>
      <c r="C717" s="81">
        <v>829.95</v>
      </c>
      <c r="D717" s="80">
        <v>0</v>
      </c>
      <c r="E717" s="80">
        <v>28.1509</v>
      </c>
      <c r="F717" s="80">
        <v>0</v>
      </c>
    </row>
    <row r="718" spans="2:6" x14ac:dyDescent="0.25">
      <c r="B718" s="80" t="s">
        <v>49</v>
      </c>
      <c r="C718" s="81">
        <v>1306678.1100000001</v>
      </c>
      <c r="D718" s="80">
        <v>0</v>
      </c>
      <c r="E718" s="80">
        <v>2758.4499799999999</v>
      </c>
      <c r="F718" s="80">
        <v>0</v>
      </c>
    </row>
    <row r="719" spans="2:6" x14ac:dyDescent="0.25">
      <c r="B719" s="98" t="s">
        <v>64</v>
      </c>
      <c r="C719" s="93">
        <v>0</v>
      </c>
      <c r="D719" s="93">
        <v>0</v>
      </c>
      <c r="E719" s="80">
        <v>0</v>
      </c>
      <c r="F719" s="80">
        <v>0</v>
      </c>
    </row>
    <row r="720" spans="2:6" x14ac:dyDescent="0.25">
      <c r="B720" s="80" t="s">
        <v>51</v>
      </c>
      <c r="C720" s="81">
        <v>0</v>
      </c>
      <c r="D720" s="80">
        <v>0</v>
      </c>
      <c r="E720" s="80">
        <v>0</v>
      </c>
      <c r="F720" s="80">
        <v>0</v>
      </c>
    </row>
    <row r="721" spans="2:6" x14ac:dyDescent="0.25">
      <c r="B721" s="98" t="s">
        <v>58</v>
      </c>
      <c r="C721" s="93">
        <v>50211.040000000001</v>
      </c>
      <c r="D721" s="93">
        <v>0</v>
      </c>
      <c r="E721" s="80">
        <v>101.06</v>
      </c>
      <c r="F721" s="80">
        <v>0</v>
      </c>
    </row>
    <row r="722" spans="2:6" x14ac:dyDescent="0.25">
      <c r="B722" s="98" t="s">
        <v>48</v>
      </c>
      <c r="C722" s="93">
        <v>0</v>
      </c>
      <c r="D722" s="93">
        <v>0</v>
      </c>
      <c r="E722" s="80">
        <v>0</v>
      </c>
      <c r="F722" s="80">
        <v>0</v>
      </c>
    </row>
    <row r="723" spans="2:6" x14ac:dyDescent="0.25">
      <c r="B723" s="98"/>
      <c r="C723" s="93"/>
      <c r="D723" s="93"/>
    </row>
  </sheetData>
  <autoFilter ref="B168:D168" xr:uid="{5944DB0B-D730-4D2E-8DE4-94506135D3C5}">
    <sortState xmlns:xlrd2="http://schemas.microsoft.com/office/spreadsheetml/2017/richdata2" ref="B169:D183">
      <sortCondition descending="1" ref="D168"/>
    </sortState>
  </autoFilter>
  <sortState xmlns:xlrd2="http://schemas.microsoft.com/office/spreadsheetml/2017/richdata2" ref="B703:F725">
    <sortCondition descending="1" ref="D702:D725"/>
  </sortState>
  <mergeCells count="2">
    <mergeCell ref="C3:D3"/>
    <mergeCell ref="E3:F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eht3">
    <tabColor rgb="FFFFC000"/>
  </sheetPr>
  <dimension ref="B1:H513"/>
  <sheetViews>
    <sheetView zoomScale="90" zoomScaleNormal="90" workbookViewId="0">
      <pane ySplit="4" topLeftCell="A5" activePane="bottomLeft" state="frozen"/>
      <selection activeCell="B5" sqref="B5:N1619"/>
      <selection pane="bottomLeft" activeCell="F5" sqref="F5"/>
    </sheetView>
  </sheetViews>
  <sheetFormatPr defaultColWidth="8.85546875" defaultRowHeight="12.75" x14ac:dyDescent="0.2"/>
  <cols>
    <col min="1" max="1" width="4.28515625" customWidth="1"/>
    <col min="2" max="2" width="50.42578125" bestFit="1" customWidth="1"/>
    <col min="3" max="4" width="13.7109375" customWidth="1"/>
    <col min="5" max="6" width="12.7109375" customWidth="1"/>
    <col min="7" max="7" width="10.7109375" bestFit="1" customWidth="1"/>
    <col min="8" max="8" width="12.140625" bestFit="1" customWidth="1"/>
  </cols>
  <sheetData>
    <row r="1" spans="2:8" x14ac:dyDescent="0.2">
      <c r="D1" s="12"/>
    </row>
    <row r="2" spans="2:8" x14ac:dyDescent="0.2">
      <c r="B2" s="5" t="s">
        <v>28</v>
      </c>
      <c r="C2" s="53" t="s">
        <v>153</v>
      </c>
      <c r="D2" s="52"/>
      <c r="E2" s="53" t="s">
        <v>154</v>
      </c>
    </row>
    <row r="3" spans="2:8" x14ac:dyDescent="0.2">
      <c r="B3" s="54"/>
      <c r="C3" s="109"/>
      <c r="D3" s="110"/>
      <c r="E3" s="111"/>
      <c r="F3" s="111"/>
    </row>
    <row r="4" spans="2:8" x14ac:dyDescent="0.2">
      <c r="B4" s="55" t="s">
        <v>34</v>
      </c>
      <c r="C4" s="56">
        <v>2021</v>
      </c>
      <c r="D4" s="21">
        <v>2022</v>
      </c>
      <c r="E4" s="13">
        <v>2021</v>
      </c>
      <c r="F4" s="21">
        <v>2022</v>
      </c>
    </row>
    <row r="5" spans="2:8" x14ac:dyDescent="0.2">
      <c r="B5" s="27" t="s">
        <v>27</v>
      </c>
      <c r="C5" s="57">
        <v>189894194.359</v>
      </c>
      <c r="D5" s="57">
        <v>281446962.37299991</v>
      </c>
      <c r="E5" s="19">
        <v>802100.35499999963</v>
      </c>
      <c r="F5" s="19">
        <v>814645.0129999998</v>
      </c>
    </row>
    <row r="6" spans="2:8" x14ac:dyDescent="0.2">
      <c r="B6" s="20" t="s">
        <v>63</v>
      </c>
      <c r="C6">
        <v>87728802.49999997</v>
      </c>
      <c r="D6">
        <v>122219861.48999996</v>
      </c>
      <c r="E6" s="16">
        <v>387208.71100000013</v>
      </c>
      <c r="F6" s="16">
        <v>388718.52899999992</v>
      </c>
      <c r="H6" s="64">
        <f>D6+D9</f>
        <v>139760914.09999996</v>
      </c>
    </row>
    <row r="7" spans="2:8" x14ac:dyDescent="0.2">
      <c r="B7" s="20" t="s">
        <v>36</v>
      </c>
      <c r="C7">
        <v>45887922.580000006</v>
      </c>
      <c r="D7">
        <v>72028965.852000013</v>
      </c>
      <c r="E7" s="16">
        <v>196734.465</v>
      </c>
      <c r="F7" s="16">
        <v>206535.24800000002</v>
      </c>
    </row>
    <row r="8" spans="2:8" x14ac:dyDescent="0.2">
      <c r="B8" s="20" t="s">
        <v>37</v>
      </c>
      <c r="C8">
        <v>23371846.862999998</v>
      </c>
      <c r="D8">
        <v>42432820.144999996</v>
      </c>
      <c r="E8" s="16">
        <v>94609.75999999998</v>
      </c>
      <c r="F8" s="16">
        <v>114709.05900000001</v>
      </c>
    </row>
    <row r="9" spans="2:8" x14ac:dyDescent="0.2">
      <c r="B9" s="20" t="s">
        <v>35</v>
      </c>
      <c r="C9">
        <v>6743306.8599999994</v>
      </c>
      <c r="D9">
        <v>17541052.609999999</v>
      </c>
      <c r="E9" s="16">
        <v>23665.021000000001</v>
      </c>
      <c r="F9" s="16">
        <v>45161.621999999996</v>
      </c>
      <c r="G9" s="17"/>
    </row>
    <row r="10" spans="2:8" x14ac:dyDescent="0.2">
      <c r="B10" s="20" t="s">
        <v>69</v>
      </c>
      <c r="C10">
        <v>10710599.34</v>
      </c>
      <c r="D10">
        <v>6142473.0500000007</v>
      </c>
      <c r="E10" s="16">
        <v>56820.032999999989</v>
      </c>
      <c r="F10" s="16">
        <v>20656.547000000002</v>
      </c>
    </row>
    <row r="11" spans="2:8" x14ac:dyDescent="0.2">
      <c r="B11" t="s">
        <v>39</v>
      </c>
      <c r="C11">
        <v>3685439.1030000001</v>
      </c>
      <c r="D11">
        <v>5112044.3690000009</v>
      </c>
      <c r="E11" s="16">
        <v>11701.679</v>
      </c>
      <c r="F11" s="16">
        <v>8404.9070000000011</v>
      </c>
    </row>
    <row r="12" spans="2:8" x14ac:dyDescent="0.2">
      <c r="B12" s="20" t="s">
        <v>68</v>
      </c>
      <c r="C12">
        <v>4257303.55</v>
      </c>
      <c r="D12">
        <v>3645281.67</v>
      </c>
      <c r="E12" s="16">
        <v>12509.176000000003</v>
      </c>
      <c r="F12" s="16">
        <v>6939.3970000000008</v>
      </c>
    </row>
    <row r="13" spans="2:8" x14ac:dyDescent="0.2">
      <c r="B13" s="20" t="s">
        <v>201</v>
      </c>
      <c r="C13">
        <v>197376.72</v>
      </c>
      <c r="D13">
        <v>1284859.3600000001</v>
      </c>
      <c r="E13" s="16">
        <v>404.52200000000005</v>
      </c>
      <c r="F13" s="16">
        <v>2150.672</v>
      </c>
    </row>
    <row r="14" spans="2:8" x14ac:dyDescent="0.2">
      <c r="B14" s="20" t="s">
        <v>70</v>
      </c>
      <c r="C14">
        <v>480045.52</v>
      </c>
      <c r="D14">
        <v>916418.83399999992</v>
      </c>
      <c r="E14" s="16">
        <v>432.46700000000004</v>
      </c>
      <c r="F14" s="16">
        <v>518.30399999999997</v>
      </c>
    </row>
    <row r="15" spans="2:8" x14ac:dyDescent="0.2">
      <c r="B15" s="20" t="s">
        <v>73</v>
      </c>
      <c r="C15">
        <v>122098.13</v>
      </c>
      <c r="D15">
        <v>224304.48000000004</v>
      </c>
      <c r="E15" s="16">
        <v>103.81300000000002</v>
      </c>
      <c r="F15" s="16">
        <v>272.15299999999996</v>
      </c>
    </row>
    <row r="16" spans="2:8" x14ac:dyDescent="0.2">
      <c r="B16" s="20"/>
    </row>
    <row r="17" spans="2:6" x14ac:dyDescent="0.2">
      <c r="B17" s="20"/>
      <c r="C17" s="16"/>
      <c r="D17" s="16"/>
      <c r="E17" s="16"/>
      <c r="F17" s="16"/>
    </row>
    <row r="18" spans="2:6" x14ac:dyDescent="0.2">
      <c r="B18" s="48" t="s">
        <v>30</v>
      </c>
      <c r="C18" s="57">
        <v>42046625.521000013</v>
      </c>
      <c r="D18" s="57">
        <v>59037670.972000003</v>
      </c>
      <c r="E18" s="19">
        <v>53109.99315699999</v>
      </c>
      <c r="F18" s="19">
        <v>51736.771527000019</v>
      </c>
    </row>
    <row r="19" spans="2:6" x14ac:dyDescent="0.2">
      <c r="B19" s="20" t="s">
        <v>35</v>
      </c>
      <c r="C19" s="16">
        <v>6654810.2009999994</v>
      </c>
      <c r="D19" s="16">
        <v>12133231.133000001</v>
      </c>
      <c r="E19" s="16">
        <v>10056.830838000002</v>
      </c>
      <c r="F19" s="16">
        <v>12517.706634999999</v>
      </c>
    </row>
    <row r="20" spans="2:6" x14ac:dyDescent="0.2">
      <c r="B20" t="s">
        <v>36</v>
      </c>
      <c r="C20">
        <v>12295480.188000001</v>
      </c>
      <c r="D20">
        <v>11375949.073000001</v>
      </c>
      <c r="E20" s="16">
        <v>17750.281780000001</v>
      </c>
      <c r="F20" s="16">
        <v>10365.710486000002</v>
      </c>
    </row>
    <row r="21" spans="2:6" x14ac:dyDescent="0.2">
      <c r="B21" s="20" t="s">
        <v>37</v>
      </c>
      <c r="C21" s="16">
        <v>4168553.2530000005</v>
      </c>
      <c r="D21" s="16">
        <v>5437694.032999998</v>
      </c>
      <c r="E21" s="16">
        <v>4265.2518650000002</v>
      </c>
      <c r="F21" s="16">
        <v>4152.8799590000008</v>
      </c>
    </row>
    <row r="22" spans="2:6" x14ac:dyDescent="0.2">
      <c r="B22" s="20" t="s">
        <v>44</v>
      </c>
      <c r="C22" s="16">
        <v>3906416.8079999993</v>
      </c>
      <c r="D22" s="16">
        <v>5430180.2919999994</v>
      </c>
      <c r="E22" s="16">
        <v>3101.1342190000005</v>
      </c>
      <c r="F22" s="16">
        <v>3055.6582680000001</v>
      </c>
    </row>
    <row r="23" spans="2:6" x14ac:dyDescent="0.2">
      <c r="B23" s="20" t="s">
        <v>39</v>
      </c>
      <c r="C23" s="16">
        <v>3421344.7409999999</v>
      </c>
      <c r="D23" s="16">
        <v>4793668.6470000008</v>
      </c>
      <c r="E23" s="16">
        <v>5687.2253870000022</v>
      </c>
      <c r="F23" s="16">
        <v>5249.9082500000013</v>
      </c>
    </row>
    <row r="24" spans="2:6" x14ac:dyDescent="0.2">
      <c r="B24" t="s">
        <v>41</v>
      </c>
      <c r="C24">
        <v>2394452.2089999998</v>
      </c>
      <c r="D24">
        <v>4764217.9849999994</v>
      </c>
      <c r="E24">
        <v>1795.431695</v>
      </c>
      <c r="F24">
        <v>2899.0864060000004</v>
      </c>
    </row>
    <row r="25" spans="2:6" x14ac:dyDescent="0.2">
      <c r="B25" s="20" t="s">
        <v>43</v>
      </c>
      <c r="C25" s="16">
        <v>1580251.8330000001</v>
      </c>
      <c r="D25" s="16">
        <v>3049190.8850000002</v>
      </c>
      <c r="E25" s="16">
        <v>2189.0909660000002</v>
      </c>
      <c r="F25" s="16">
        <v>2864.0663970000001</v>
      </c>
    </row>
    <row r="26" spans="2:6" x14ac:dyDescent="0.2">
      <c r="B26" s="20" t="s">
        <v>63</v>
      </c>
      <c r="C26" s="16">
        <v>2335584.0499999998</v>
      </c>
      <c r="D26" s="16">
        <v>2162189.81</v>
      </c>
      <c r="E26" s="16">
        <v>2757.3837069999995</v>
      </c>
      <c r="F26" s="16">
        <v>2330.4395400000003</v>
      </c>
    </row>
    <row r="27" spans="2:6" x14ac:dyDescent="0.2">
      <c r="B27" s="20" t="s">
        <v>73</v>
      </c>
      <c r="C27" s="16">
        <v>706296.08400000003</v>
      </c>
      <c r="D27" s="16">
        <v>1061812.1410000001</v>
      </c>
      <c r="E27" s="16">
        <v>578.54837200000009</v>
      </c>
      <c r="F27" s="16">
        <v>720.40667599999995</v>
      </c>
    </row>
    <row r="28" spans="2:6" x14ac:dyDescent="0.2">
      <c r="B28" s="20"/>
      <c r="C28" s="16"/>
      <c r="D28" s="16"/>
      <c r="E28" s="16"/>
      <c r="F28" s="16"/>
    </row>
    <row r="30" spans="2:6" x14ac:dyDescent="0.2">
      <c r="B30" s="48" t="s">
        <v>26</v>
      </c>
      <c r="C30" s="42">
        <v>26264335.126999989</v>
      </c>
      <c r="D30" s="42">
        <v>29549710.316999998</v>
      </c>
      <c r="E30" s="19">
        <v>9996.1833009999937</v>
      </c>
      <c r="F30" s="19">
        <v>9407.0265610000006</v>
      </c>
    </row>
    <row r="31" spans="2:6" x14ac:dyDescent="0.2">
      <c r="B31" s="20" t="s">
        <v>37</v>
      </c>
      <c r="C31" s="16">
        <v>6773578.1020000037</v>
      </c>
      <c r="D31" s="16">
        <v>6219080.7679999992</v>
      </c>
      <c r="E31" s="16">
        <v>3623.6930699999943</v>
      </c>
      <c r="F31" s="16">
        <v>3395.4975499999996</v>
      </c>
    </row>
    <row r="32" spans="2:6" x14ac:dyDescent="0.2">
      <c r="B32" s="20" t="s">
        <v>39</v>
      </c>
      <c r="C32" s="16">
        <v>4450352.0120000001</v>
      </c>
      <c r="D32" s="16">
        <v>6186691.1600000001</v>
      </c>
      <c r="E32" s="16">
        <v>1355.1622650000002</v>
      </c>
      <c r="F32" s="16">
        <v>1363.3907519999998</v>
      </c>
    </row>
    <row r="33" spans="2:6" x14ac:dyDescent="0.2">
      <c r="B33" s="20" t="s">
        <v>41</v>
      </c>
      <c r="C33" s="16">
        <v>3571056.2930000001</v>
      </c>
      <c r="D33" s="16">
        <v>4184241.0880000005</v>
      </c>
      <c r="E33" s="16">
        <v>1613.2876979999999</v>
      </c>
      <c r="F33" s="16">
        <v>1690.7407460000002</v>
      </c>
    </row>
    <row r="34" spans="2:6" x14ac:dyDescent="0.2">
      <c r="B34" s="20" t="s">
        <v>36</v>
      </c>
      <c r="C34" s="16">
        <v>1536471.64</v>
      </c>
      <c r="D34" s="16">
        <v>1823359.7520000003</v>
      </c>
      <c r="E34" s="16">
        <v>270.92433999999997</v>
      </c>
      <c r="F34" s="16">
        <v>234.222453</v>
      </c>
    </row>
    <row r="35" spans="2:6" x14ac:dyDescent="0.2">
      <c r="B35" s="20" t="s">
        <v>44</v>
      </c>
      <c r="C35" s="16">
        <v>1090854.8740000001</v>
      </c>
      <c r="D35" s="16">
        <v>1523509.4180000001</v>
      </c>
      <c r="E35" s="16">
        <v>277.93891200000002</v>
      </c>
      <c r="F35" s="16">
        <v>309.74511000000007</v>
      </c>
    </row>
    <row r="36" spans="2:6" x14ac:dyDescent="0.2">
      <c r="B36" s="20" t="s">
        <v>68</v>
      </c>
      <c r="C36" s="16">
        <v>960540.74</v>
      </c>
      <c r="D36" s="16">
        <v>1458305.63</v>
      </c>
      <c r="E36" s="16">
        <v>335.27860299999998</v>
      </c>
      <c r="F36" s="16">
        <v>352.24604799999997</v>
      </c>
    </row>
    <row r="37" spans="2:6" x14ac:dyDescent="0.2">
      <c r="B37" s="20" t="s">
        <v>63</v>
      </c>
      <c r="C37" s="16">
        <v>1156546.8900000001</v>
      </c>
      <c r="D37" s="16">
        <v>866267.58000000007</v>
      </c>
      <c r="E37" s="16">
        <v>939.25779499999999</v>
      </c>
      <c r="F37" s="16">
        <v>429.25813499999992</v>
      </c>
    </row>
    <row r="38" spans="2:6" x14ac:dyDescent="0.2">
      <c r="B38" s="20" t="s">
        <v>70</v>
      </c>
      <c r="C38" s="16">
        <v>1155663.0930000001</v>
      </c>
      <c r="D38" s="16">
        <v>855127.88599999994</v>
      </c>
      <c r="E38" s="16">
        <v>89.251351</v>
      </c>
      <c r="F38" s="16">
        <v>57.647764000000009</v>
      </c>
    </row>
    <row r="39" spans="2:6" x14ac:dyDescent="0.2">
      <c r="B39" s="20" t="s">
        <v>49</v>
      </c>
      <c r="C39" s="16">
        <v>1326026.97</v>
      </c>
      <c r="D39" s="16">
        <v>854542.70000000007</v>
      </c>
      <c r="E39" s="16">
        <v>304.86301000000003</v>
      </c>
      <c r="F39" s="16">
        <v>143.61461000000003</v>
      </c>
    </row>
    <row r="40" spans="2:6" x14ac:dyDescent="0.2">
      <c r="B40" s="20" t="s">
        <v>35</v>
      </c>
      <c r="C40" s="16">
        <v>738176.10699999996</v>
      </c>
      <c r="D40" s="16">
        <v>764882.42899999989</v>
      </c>
      <c r="E40" s="16">
        <v>153.99270999999999</v>
      </c>
      <c r="F40" s="16">
        <v>131.60720000000001</v>
      </c>
    </row>
    <row r="41" spans="2:6" x14ac:dyDescent="0.2">
      <c r="B41" s="20"/>
      <c r="C41" s="16"/>
      <c r="D41" s="16"/>
      <c r="E41" s="16"/>
      <c r="F41" s="16"/>
    </row>
    <row r="42" spans="2:6" x14ac:dyDescent="0.2">
      <c r="B42" s="27" t="s">
        <v>23</v>
      </c>
      <c r="C42" s="57">
        <v>22890342.345999997</v>
      </c>
      <c r="D42" s="57">
        <v>43865404.90699999</v>
      </c>
      <c r="E42" s="19">
        <v>286026.33200000005</v>
      </c>
      <c r="F42" s="19">
        <v>398765.3</v>
      </c>
    </row>
    <row r="43" spans="2:6" x14ac:dyDescent="0.2">
      <c r="B43" s="20" t="s">
        <v>37</v>
      </c>
      <c r="C43" s="16">
        <v>11203299.314000001</v>
      </c>
      <c r="D43" s="16">
        <v>21167043.088000003</v>
      </c>
      <c r="E43" s="16">
        <v>127390.36200000001</v>
      </c>
      <c r="F43" s="16">
        <v>161850.67700000003</v>
      </c>
    </row>
    <row r="44" spans="2:6" x14ac:dyDescent="0.2">
      <c r="B44" s="20" t="s">
        <v>41</v>
      </c>
      <c r="C44" s="16">
        <v>5610821.5569999991</v>
      </c>
      <c r="D44" s="16">
        <v>7958189.472000001</v>
      </c>
      <c r="E44" s="16">
        <v>64666.416000000005</v>
      </c>
      <c r="F44" s="16">
        <v>45058.240999999995</v>
      </c>
    </row>
    <row r="45" spans="2:6" x14ac:dyDescent="0.2">
      <c r="B45" s="20" t="s">
        <v>36</v>
      </c>
      <c r="C45" s="16">
        <v>2023418.477</v>
      </c>
      <c r="D45" s="16">
        <v>4491511.9390000002</v>
      </c>
      <c r="E45" s="16">
        <v>23789.925999999999</v>
      </c>
      <c r="F45" s="16">
        <v>47984.133000000002</v>
      </c>
    </row>
    <row r="46" spans="2:6" x14ac:dyDescent="0.2">
      <c r="B46" s="20" t="s">
        <v>44</v>
      </c>
      <c r="C46" s="16">
        <v>835242.11499999999</v>
      </c>
      <c r="D46" s="16">
        <v>2980277.9819999998</v>
      </c>
      <c r="E46" s="16">
        <v>22980</v>
      </c>
      <c r="F46" s="16">
        <v>75140.803</v>
      </c>
    </row>
    <row r="47" spans="2:6" x14ac:dyDescent="0.2">
      <c r="B47" s="20" t="s">
        <v>35</v>
      </c>
      <c r="C47" s="16">
        <v>1751724.3700000003</v>
      </c>
      <c r="D47" s="16">
        <v>2380996.0460000001</v>
      </c>
      <c r="E47" s="16">
        <v>27725.940999999999</v>
      </c>
      <c r="F47" s="16">
        <v>22455.106</v>
      </c>
    </row>
    <row r="48" spans="2:6" x14ac:dyDescent="0.2">
      <c r="B48" s="20" t="s">
        <v>63</v>
      </c>
      <c r="C48" s="16">
        <v>587721.78</v>
      </c>
      <c r="D48" s="16">
        <v>911863.54</v>
      </c>
      <c r="E48" s="16">
        <v>15271.833000000001</v>
      </c>
      <c r="F48" s="16">
        <v>17340.82</v>
      </c>
    </row>
    <row r="49" spans="2:6" x14ac:dyDescent="0.2">
      <c r="B49" s="20" t="s">
        <v>39</v>
      </c>
      <c r="C49" s="16">
        <v>770167.53700000001</v>
      </c>
      <c r="D49" s="16">
        <v>774681.99600000004</v>
      </c>
      <c r="E49" s="16">
        <v>4024.5210000000002</v>
      </c>
      <c r="F49" s="16">
        <v>3461.2490000000003</v>
      </c>
    </row>
    <row r="50" spans="2:6" x14ac:dyDescent="0.2">
      <c r="B50" s="20"/>
      <c r="C50" s="16"/>
      <c r="D50" s="16"/>
      <c r="E50" s="16"/>
      <c r="F50" s="16"/>
    </row>
    <row r="51" spans="2:6" x14ac:dyDescent="0.2">
      <c r="B51" s="20"/>
      <c r="C51" s="16"/>
      <c r="D51" s="16"/>
      <c r="E51" s="16"/>
      <c r="F51" s="16"/>
    </row>
    <row r="52" spans="2:6" x14ac:dyDescent="0.2">
      <c r="B52" s="20"/>
      <c r="C52" s="16"/>
      <c r="D52" s="16"/>
      <c r="E52" s="16"/>
      <c r="F52" s="16"/>
    </row>
    <row r="53" spans="2:6" x14ac:dyDescent="0.2">
      <c r="B53" s="27" t="s">
        <v>22</v>
      </c>
      <c r="C53" s="57">
        <v>19511129.914000001</v>
      </c>
      <c r="D53" s="57">
        <v>28876983.380999997</v>
      </c>
      <c r="E53" s="19"/>
      <c r="F53" s="19"/>
    </row>
    <row r="54" spans="2:6" x14ac:dyDescent="0.2">
      <c r="B54" s="20" t="s">
        <v>37</v>
      </c>
      <c r="C54" s="16">
        <v>4627140.2489999998</v>
      </c>
      <c r="D54" s="16">
        <v>6818361.0520000001</v>
      </c>
      <c r="E54" s="16"/>
      <c r="F54" s="16"/>
    </row>
    <row r="55" spans="2:6" x14ac:dyDescent="0.2">
      <c r="B55" s="20" t="s">
        <v>41</v>
      </c>
      <c r="C55" s="16">
        <v>3461759.693</v>
      </c>
      <c r="D55" s="16">
        <v>5411363.3879999993</v>
      </c>
      <c r="E55" s="16"/>
      <c r="F55" s="16"/>
    </row>
    <row r="56" spans="2:6" x14ac:dyDescent="0.2">
      <c r="B56" s="20" t="s">
        <v>39</v>
      </c>
      <c r="C56" s="16">
        <v>2115038.8429999999</v>
      </c>
      <c r="D56" s="16">
        <v>4291761.2539999997</v>
      </c>
      <c r="E56" s="16"/>
      <c r="F56" s="16"/>
    </row>
    <row r="57" spans="2:6" x14ac:dyDescent="0.2">
      <c r="B57" s="20" t="s">
        <v>36</v>
      </c>
      <c r="C57" s="16">
        <v>2542290.835</v>
      </c>
      <c r="D57" s="16">
        <v>2909303.818</v>
      </c>
      <c r="E57" s="16"/>
      <c r="F57" s="16"/>
    </row>
    <row r="58" spans="2:6" x14ac:dyDescent="0.2">
      <c r="B58" s="20" t="s">
        <v>44</v>
      </c>
      <c r="C58" s="16">
        <v>1265078.6770000001</v>
      </c>
      <c r="D58" s="16">
        <v>1777025.311</v>
      </c>
      <c r="E58" s="16"/>
      <c r="F58" s="16"/>
    </row>
    <row r="59" spans="2:6" x14ac:dyDescent="0.2">
      <c r="B59" s="20" t="s">
        <v>63</v>
      </c>
      <c r="C59" s="16">
        <v>1154438.7100000002</v>
      </c>
      <c r="D59" s="16">
        <v>1512451.57</v>
      </c>
      <c r="E59" s="16"/>
      <c r="F59" s="16"/>
    </row>
    <row r="60" spans="2:6" x14ac:dyDescent="0.2">
      <c r="B60" s="20" t="s">
        <v>35</v>
      </c>
      <c r="C60" s="16">
        <v>778622.51699999999</v>
      </c>
      <c r="D60" s="16">
        <v>1415235.3429999996</v>
      </c>
      <c r="E60" s="16"/>
      <c r="F60" s="16"/>
    </row>
    <row r="61" spans="2:6" x14ac:dyDescent="0.2">
      <c r="B61" s="20" t="s">
        <v>45</v>
      </c>
      <c r="C61" s="16">
        <v>1105173.638</v>
      </c>
      <c r="D61" s="16">
        <v>1379230.2489999998</v>
      </c>
      <c r="E61" s="16"/>
      <c r="F61" s="16"/>
    </row>
    <row r="62" spans="2:6" x14ac:dyDescent="0.2">
      <c r="B62" s="20" t="s">
        <v>68</v>
      </c>
      <c r="C62" s="16">
        <v>338193.05</v>
      </c>
      <c r="D62" s="16">
        <v>769663.95000000007</v>
      </c>
      <c r="E62" s="16"/>
      <c r="F62" s="16"/>
    </row>
    <row r="63" spans="2:6" x14ac:dyDescent="0.2">
      <c r="B63" s="20" t="s">
        <v>47</v>
      </c>
      <c r="C63" s="16">
        <v>430712.81</v>
      </c>
      <c r="D63" s="16">
        <v>463326.59</v>
      </c>
      <c r="E63" s="16"/>
      <c r="F63" s="16"/>
    </row>
    <row r="64" spans="2:6" x14ac:dyDescent="0.2">
      <c r="B64" s="20" t="s">
        <v>69</v>
      </c>
      <c r="C64" s="16">
        <v>572034.27</v>
      </c>
      <c r="D64" s="16">
        <v>402566.64</v>
      </c>
      <c r="E64" s="16"/>
      <c r="F64" s="16"/>
    </row>
    <row r="65" spans="2:6" x14ac:dyDescent="0.2">
      <c r="B65" s="20" t="s">
        <v>42</v>
      </c>
      <c r="C65" s="16">
        <v>290640.71999999997</v>
      </c>
      <c r="D65" s="16">
        <v>231470.09600000002</v>
      </c>
      <c r="E65" s="16"/>
      <c r="F65" s="16"/>
    </row>
    <row r="66" spans="2:6" x14ac:dyDescent="0.2">
      <c r="B66" s="20"/>
      <c r="C66" s="16"/>
      <c r="D66" s="16"/>
      <c r="E66" s="16"/>
      <c r="F66" s="16"/>
    </row>
    <row r="68" spans="2:6" x14ac:dyDescent="0.2">
      <c r="B68" s="26" t="s">
        <v>25</v>
      </c>
      <c r="C68" s="57">
        <v>13105300.800000001</v>
      </c>
      <c r="D68" s="57">
        <v>26459178.722999997</v>
      </c>
      <c r="E68" s="19"/>
      <c r="F68" s="19"/>
    </row>
    <row r="69" spans="2:6" x14ac:dyDescent="0.2">
      <c r="B69" s="20" t="s">
        <v>37</v>
      </c>
      <c r="C69" s="16">
        <v>4306711.72</v>
      </c>
      <c r="D69" s="16">
        <v>8913524.3880000003</v>
      </c>
      <c r="E69" s="16"/>
      <c r="F69" s="16"/>
    </row>
    <row r="70" spans="2:6" x14ac:dyDescent="0.2">
      <c r="B70" s="20" t="s">
        <v>36</v>
      </c>
      <c r="C70" s="16">
        <v>3392445.04</v>
      </c>
      <c r="D70" s="16">
        <v>7074203.1409999998</v>
      </c>
      <c r="E70" s="16"/>
      <c r="F70" s="16"/>
    </row>
    <row r="71" spans="2:6" x14ac:dyDescent="0.2">
      <c r="B71" s="20" t="s">
        <v>41</v>
      </c>
      <c r="C71" s="16">
        <v>1340134.7299999997</v>
      </c>
      <c r="D71" s="16">
        <v>2587926.7259999998</v>
      </c>
      <c r="E71" s="16"/>
      <c r="F71" s="16"/>
    </row>
    <row r="72" spans="2:6" x14ac:dyDescent="0.2">
      <c r="B72" t="s">
        <v>44</v>
      </c>
      <c r="C72">
        <v>1025557.65</v>
      </c>
      <c r="D72">
        <v>2555710.7379999999</v>
      </c>
      <c r="E72" s="16"/>
      <c r="F72" s="16"/>
    </row>
    <row r="73" spans="2:6" x14ac:dyDescent="0.2">
      <c r="B73" s="20" t="s">
        <v>39</v>
      </c>
      <c r="C73" s="16">
        <v>1535601.91</v>
      </c>
      <c r="D73" s="16">
        <v>2427312.5759999999</v>
      </c>
      <c r="E73" s="16"/>
      <c r="F73" s="16"/>
    </row>
    <row r="74" spans="2:6" x14ac:dyDescent="0.2">
      <c r="B74" s="20" t="s">
        <v>35</v>
      </c>
      <c r="C74" s="16">
        <v>674698.09</v>
      </c>
      <c r="D74" s="16">
        <v>1217145.186</v>
      </c>
      <c r="E74" s="16"/>
      <c r="F74" s="16"/>
    </row>
    <row r="75" spans="2:6" x14ac:dyDescent="0.2">
      <c r="B75" s="20" t="s">
        <v>45</v>
      </c>
      <c r="C75" s="16">
        <v>254711.55</v>
      </c>
      <c r="D75" s="16">
        <v>424805.81</v>
      </c>
      <c r="E75" s="16"/>
      <c r="F75" s="16"/>
    </row>
    <row r="76" spans="2:6" x14ac:dyDescent="0.2">
      <c r="B76" s="20" t="s">
        <v>70</v>
      </c>
      <c r="C76" s="16">
        <v>102457.98</v>
      </c>
      <c r="D76" s="16">
        <v>392462.22600000002</v>
      </c>
      <c r="E76" s="16"/>
      <c r="F76" s="16"/>
    </row>
    <row r="77" spans="2:6" x14ac:dyDescent="0.2">
      <c r="B77" s="20" t="s">
        <v>203</v>
      </c>
      <c r="C77" s="16">
        <v>149087.01</v>
      </c>
      <c r="D77" s="16">
        <v>205723.932</v>
      </c>
      <c r="E77" s="16"/>
      <c r="F77" s="16"/>
    </row>
    <row r="78" spans="2:6" x14ac:dyDescent="0.2">
      <c r="B78" s="20" t="s">
        <v>59</v>
      </c>
      <c r="C78" s="16">
        <v>106313.08</v>
      </c>
      <c r="D78" s="16">
        <v>95081.917000000001</v>
      </c>
      <c r="E78" s="16"/>
      <c r="F78" s="16"/>
    </row>
    <row r="79" spans="2:6" x14ac:dyDescent="0.2">
      <c r="B79" s="20"/>
      <c r="C79" s="16"/>
      <c r="D79" s="16"/>
      <c r="E79" s="16"/>
      <c r="F79" s="16"/>
    </row>
    <row r="80" spans="2:6" x14ac:dyDescent="0.2">
      <c r="B80" s="27" t="s">
        <v>24</v>
      </c>
      <c r="C80" s="57">
        <v>19845748.172999997</v>
      </c>
      <c r="D80" s="57">
        <v>40665597.720000021</v>
      </c>
      <c r="E80" s="19">
        <v>51826.146000000001</v>
      </c>
      <c r="F80" s="19">
        <v>67767.984999999971</v>
      </c>
    </row>
    <row r="81" spans="2:6" x14ac:dyDescent="0.2">
      <c r="B81" s="20" t="s">
        <v>63</v>
      </c>
      <c r="C81" s="16">
        <v>9439739.1300000008</v>
      </c>
      <c r="D81" s="16">
        <v>23106005.309999999</v>
      </c>
      <c r="E81" s="16">
        <v>28008.990999999987</v>
      </c>
      <c r="F81" s="16">
        <v>41707.854999999996</v>
      </c>
    </row>
    <row r="82" spans="2:6" x14ac:dyDescent="0.2">
      <c r="B82" s="20" t="s">
        <v>37</v>
      </c>
      <c r="C82" s="16">
        <v>3275315.7749999999</v>
      </c>
      <c r="D82" s="16">
        <v>6798794.4989999998</v>
      </c>
      <c r="E82" s="16">
        <v>5794.2840000000024</v>
      </c>
      <c r="F82" s="16">
        <v>7311.8579999999993</v>
      </c>
    </row>
    <row r="83" spans="2:6" x14ac:dyDescent="0.2">
      <c r="B83" s="20" t="s">
        <v>36</v>
      </c>
      <c r="C83" s="16">
        <v>3460670.7169999997</v>
      </c>
      <c r="D83" s="16">
        <v>4052429.2429999998</v>
      </c>
      <c r="E83" s="16">
        <v>9763.3870000000006</v>
      </c>
      <c r="F83" s="16">
        <v>8195.1959999999999</v>
      </c>
    </row>
    <row r="84" spans="2:6" x14ac:dyDescent="0.2">
      <c r="B84" s="20" t="s">
        <v>49</v>
      </c>
      <c r="C84" s="16">
        <v>148328.91999999998</v>
      </c>
      <c r="D84" s="16">
        <v>963455.97000000009</v>
      </c>
      <c r="E84" s="16">
        <v>400.83300000000003</v>
      </c>
      <c r="F84" s="16">
        <v>1634.4849999999999</v>
      </c>
    </row>
    <row r="85" spans="2:6" x14ac:dyDescent="0.2">
      <c r="B85" s="20" t="s">
        <v>69</v>
      </c>
      <c r="C85" s="16">
        <v>215069.69000000003</v>
      </c>
      <c r="D85" s="16">
        <v>747142.85000000009</v>
      </c>
      <c r="E85" s="16">
        <v>678.1</v>
      </c>
      <c r="F85" s="16">
        <v>1446.204</v>
      </c>
    </row>
    <row r="86" spans="2:6" x14ac:dyDescent="0.2">
      <c r="B86" s="20" t="s">
        <v>47</v>
      </c>
      <c r="C86" s="16">
        <v>374543.68</v>
      </c>
      <c r="D86" s="16">
        <v>415572.72000000003</v>
      </c>
      <c r="E86" s="16">
        <v>233.417</v>
      </c>
      <c r="F86" s="16">
        <v>248.36599999999999</v>
      </c>
    </row>
    <row r="87" spans="2:6" x14ac:dyDescent="0.2">
      <c r="B87" s="20" t="s">
        <v>39</v>
      </c>
      <c r="C87" s="16">
        <v>432227.63800000004</v>
      </c>
      <c r="D87" s="16">
        <v>379753.75099999999</v>
      </c>
      <c r="E87" s="16">
        <v>996.40099999999995</v>
      </c>
      <c r="F87" s="16">
        <v>767.12200000000007</v>
      </c>
    </row>
    <row r="88" spans="2:6" x14ac:dyDescent="0.2">
      <c r="B88" s="20" t="s">
        <v>43</v>
      </c>
      <c r="C88" s="16">
        <v>669510.36399999994</v>
      </c>
      <c r="D88" s="16">
        <v>331338.54399999999</v>
      </c>
      <c r="E88" s="16">
        <v>1391.9899999999998</v>
      </c>
      <c r="F88" s="16">
        <v>287.20699999999999</v>
      </c>
    </row>
    <row r="89" spans="2:6" x14ac:dyDescent="0.2">
      <c r="B89" s="20" t="s">
        <v>41</v>
      </c>
      <c r="C89" s="16">
        <v>151953.74700000003</v>
      </c>
      <c r="D89" s="16">
        <v>299658.43199999991</v>
      </c>
      <c r="E89" s="16">
        <v>276.60000000000002</v>
      </c>
      <c r="F89" s="16">
        <v>316.52</v>
      </c>
    </row>
    <row r="90" spans="2:6" x14ac:dyDescent="0.2">
      <c r="B90" s="20" t="s">
        <v>203</v>
      </c>
      <c r="C90" s="16">
        <v>129725.504</v>
      </c>
      <c r="D90" s="16">
        <v>282471.815</v>
      </c>
      <c r="E90" s="16">
        <v>176.35599999999999</v>
      </c>
      <c r="F90" s="16">
        <v>256.31</v>
      </c>
    </row>
    <row r="91" spans="2:6" x14ac:dyDescent="0.2">
      <c r="B91" s="20"/>
      <c r="C91" s="16"/>
      <c r="D91" s="16"/>
      <c r="E91" s="16"/>
      <c r="F91" s="16"/>
    </row>
    <row r="93" spans="2:6" x14ac:dyDescent="0.2">
      <c r="B93" s="20"/>
      <c r="C93" s="16"/>
      <c r="D93" s="16"/>
      <c r="E93" s="16"/>
      <c r="F93" s="16"/>
    </row>
    <row r="94" spans="2:6" x14ac:dyDescent="0.2">
      <c r="B94" s="20"/>
      <c r="C94" s="16"/>
      <c r="D94" s="16"/>
      <c r="E94" s="16"/>
      <c r="F94" s="16"/>
    </row>
    <row r="95" spans="2:6" x14ac:dyDescent="0.2">
      <c r="B95" s="20"/>
      <c r="C95" s="16"/>
      <c r="D95" s="16"/>
      <c r="E95" s="16"/>
      <c r="F95" s="16"/>
    </row>
    <row r="96" spans="2:6" x14ac:dyDescent="0.2">
      <c r="B96" s="20"/>
      <c r="C96" s="16"/>
      <c r="D96" s="16"/>
      <c r="E96" s="16"/>
      <c r="F96" s="16"/>
    </row>
    <row r="97" spans="2:6" x14ac:dyDescent="0.2">
      <c r="B97" s="27" t="s">
        <v>21</v>
      </c>
      <c r="C97" s="57">
        <v>14017013.999</v>
      </c>
      <c r="D97" s="57">
        <v>20633150.494999997</v>
      </c>
      <c r="E97" s="19">
        <v>52348.625</v>
      </c>
      <c r="F97" s="19">
        <v>62478.758999999998</v>
      </c>
    </row>
    <row r="98" spans="2:6" x14ac:dyDescent="0.2">
      <c r="B98" s="20" t="s">
        <v>37</v>
      </c>
      <c r="C98" s="16">
        <v>5470619.1699999999</v>
      </c>
      <c r="D98" s="16">
        <v>7870608.0970000001</v>
      </c>
      <c r="E98" s="16">
        <v>20381.964</v>
      </c>
      <c r="F98" s="16">
        <v>27609.177000000003</v>
      </c>
    </row>
    <row r="99" spans="2:6" x14ac:dyDescent="0.2">
      <c r="B99" s="20" t="s">
        <v>41</v>
      </c>
      <c r="C99" s="16">
        <v>2691534.4200000004</v>
      </c>
      <c r="D99" s="16">
        <v>4582138.6859999998</v>
      </c>
      <c r="E99" s="16">
        <v>9627.4750000000004</v>
      </c>
      <c r="F99" s="16">
        <v>11539.117</v>
      </c>
    </row>
    <row r="100" spans="2:6" x14ac:dyDescent="0.2">
      <c r="B100" s="20" t="s">
        <v>63</v>
      </c>
      <c r="C100" s="16">
        <v>1243489.25</v>
      </c>
      <c r="D100" s="16">
        <v>1858296.89</v>
      </c>
      <c r="E100" s="16">
        <v>5618.8939999999993</v>
      </c>
      <c r="F100" s="16">
        <v>5881.5159999999996</v>
      </c>
    </row>
    <row r="101" spans="2:6" x14ac:dyDescent="0.2">
      <c r="B101" s="20" t="s">
        <v>44</v>
      </c>
      <c r="C101" s="16">
        <v>1374274.1040000001</v>
      </c>
      <c r="D101" s="16">
        <v>1758691.5899999999</v>
      </c>
      <c r="E101" s="16">
        <v>6242.5709999999999</v>
      </c>
      <c r="F101" s="16">
        <v>6355.012999999999</v>
      </c>
    </row>
    <row r="102" spans="2:6" x14ac:dyDescent="0.2">
      <c r="B102" s="20" t="s">
        <v>36</v>
      </c>
      <c r="C102" s="16">
        <v>1324384.091</v>
      </c>
      <c r="D102" s="16">
        <v>1619828.8579999998</v>
      </c>
      <c r="E102" s="16">
        <v>5071.677999999999</v>
      </c>
      <c r="F102" s="16">
        <v>4660.0519999999988</v>
      </c>
    </row>
    <row r="103" spans="2:6" x14ac:dyDescent="0.2">
      <c r="B103" s="20" t="s">
        <v>47</v>
      </c>
      <c r="C103" s="16">
        <v>1015397.1399999999</v>
      </c>
      <c r="D103" s="16">
        <v>1380761.33</v>
      </c>
      <c r="E103" s="16">
        <v>2863.26</v>
      </c>
      <c r="F103" s="16">
        <v>2910.84</v>
      </c>
    </row>
    <row r="104" spans="2:6" x14ac:dyDescent="0.2">
      <c r="B104" s="20" t="s">
        <v>43</v>
      </c>
      <c r="C104" s="16">
        <v>217511.41899999999</v>
      </c>
      <c r="D104" s="16">
        <v>623169.06200000003</v>
      </c>
      <c r="E104" s="16">
        <v>994.07799999999997</v>
      </c>
      <c r="F104" s="16">
        <v>1643.4200000000003</v>
      </c>
    </row>
    <row r="105" spans="2:6" x14ac:dyDescent="0.2">
      <c r="B105" s="20" t="s">
        <v>35</v>
      </c>
      <c r="C105" s="16">
        <v>321258.23799999995</v>
      </c>
      <c r="D105" s="16">
        <v>305295.71499999997</v>
      </c>
      <c r="E105" s="16">
        <v>764.86</v>
      </c>
      <c r="F105" s="16">
        <v>644.16499999999996</v>
      </c>
    </row>
    <row r="106" spans="2:6" x14ac:dyDescent="0.2">
      <c r="B106" s="20"/>
      <c r="C106" s="16"/>
      <c r="D106" s="16"/>
      <c r="E106" s="16"/>
      <c r="F106" s="16"/>
    </row>
    <row r="108" spans="2:6" x14ac:dyDescent="0.2">
      <c r="B108" s="20"/>
      <c r="C108" s="16"/>
      <c r="D108" s="16"/>
      <c r="E108" s="16"/>
      <c r="F108" s="16"/>
    </row>
    <row r="109" spans="2:6" x14ac:dyDescent="0.2">
      <c r="B109" s="27" t="s">
        <v>16</v>
      </c>
      <c r="C109" s="57">
        <v>13671812.230999999</v>
      </c>
      <c r="D109" s="57">
        <v>18504659.492999997</v>
      </c>
      <c r="E109" s="19">
        <v>34471.73000000001</v>
      </c>
      <c r="F109" s="19">
        <v>39228.963999999993</v>
      </c>
    </row>
    <row r="110" spans="2:6" x14ac:dyDescent="0.2">
      <c r="B110" s="20" t="s">
        <v>36</v>
      </c>
      <c r="C110" s="16">
        <v>6195018.1730000004</v>
      </c>
      <c r="D110" s="16">
        <v>7368372.9539999999</v>
      </c>
      <c r="E110" s="16">
        <v>24464.547999999999</v>
      </c>
      <c r="F110" s="16">
        <v>27417.925999999999</v>
      </c>
    </row>
    <row r="111" spans="2:6" x14ac:dyDescent="0.2">
      <c r="B111" s="20" t="s">
        <v>41</v>
      </c>
      <c r="C111" s="16">
        <v>1967112.1939999999</v>
      </c>
      <c r="D111" s="16">
        <v>3132251.94</v>
      </c>
      <c r="E111" s="16">
        <v>1123.8140000000001</v>
      </c>
      <c r="F111" s="16">
        <v>1318.83</v>
      </c>
    </row>
    <row r="112" spans="2:6" x14ac:dyDescent="0.2">
      <c r="B112" s="20" t="s">
        <v>68</v>
      </c>
      <c r="C112" s="16">
        <v>1757233.21</v>
      </c>
      <c r="D112" s="16">
        <v>2478698.2400000002</v>
      </c>
      <c r="E112" s="16">
        <v>923.02</v>
      </c>
      <c r="F112" s="16">
        <v>604.85400000000004</v>
      </c>
    </row>
    <row r="113" spans="2:6" x14ac:dyDescent="0.2">
      <c r="B113" s="20" t="s">
        <v>37</v>
      </c>
      <c r="C113" s="16">
        <v>129615.742</v>
      </c>
      <c r="D113" s="16">
        <v>1893014.5279999999</v>
      </c>
      <c r="E113" s="16">
        <v>566.49</v>
      </c>
      <c r="F113" s="16">
        <v>5406.8629999999994</v>
      </c>
    </row>
    <row r="114" spans="2:6" x14ac:dyDescent="0.2">
      <c r="B114" s="20" t="s">
        <v>63</v>
      </c>
      <c r="C114" s="16">
        <v>1775961.81</v>
      </c>
      <c r="D114" s="16">
        <v>1345718.74</v>
      </c>
      <c r="E114" s="16">
        <v>6574.4780000000001</v>
      </c>
      <c r="F114" s="16">
        <v>3551.7249999999999</v>
      </c>
    </row>
    <row r="115" spans="2:6" x14ac:dyDescent="0.2">
      <c r="B115" s="20" t="s">
        <v>76</v>
      </c>
      <c r="C115" s="16">
        <v>603235.3899999999</v>
      </c>
      <c r="D115" s="16">
        <v>895573.08000000007</v>
      </c>
      <c r="E115" s="16">
        <v>239.32000000000002</v>
      </c>
      <c r="F115" s="16">
        <v>255.58500000000001</v>
      </c>
    </row>
    <row r="116" spans="2:6" x14ac:dyDescent="0.2">
      <c r="B116" s="20" t="s">
        <v>70</v>
      </c>
      <c r="C116" s="16">
        <v>475999.31799999991</v>
      </c>
      <c r="D116" s="16">
        <v>348537.02499999997</v>
      </c>
      <c r="E116" s="16">
        <v>313.97200000000004</v>
      </c>
      <c r="F116" s="16">
        <v>194.178</v>
      </c>
    </row>
    <row r="117" spans="2:6" x14ac:dyDescent="0.2">
      <c r="B117" s="20" t="s">
        <v>39</v>
      </c>
      <c r="C117" s="16">
        <v>246199.05300000001</v>
      </c>
      <c r="D117" s="16">
        <v>319645.16700000002</v>
      </c>
      <c r="E117" s="16">
        <v>73.780000000000015</v>
      </c>
      <c r="F117" s="16">
        <v>314.61799999999999</v>
      </c>
    </row>
    <row r="118" spans="2:6" x14ac:dyDescent="0.2">
      <c r="B118" s="20" t="s">
        <v>42</v>
      </c>
      <c r="C118" s="16">
        <v>98131.611000000004</v>
      </c>
      <c r="D118" s="16">
        <v>149097.53200000001</v>
      </c>
      <c r="E118" s="16">
        <v>15.551000000000002</v>
      </c>
      <c r="F118" s="16">
        <v>16.512999999999998</v>
      </c>
    </row>
    <row r="119" spans="2:6" x14ac:dyDescent="0.2">
      <c r="B119" s="20" t="s">
        <v>211</v>
      </c>
      <c r="C119" s="16">
        <v>39103.040000000001</v>
      </c>
      <c r="D119" s="16">
        <v>110632.12</v>
      </c>
      <c r="E119" s="16">
        <v>10.378</v>
      </c>
      <c r="F119" s="16">
        <v>26.063999999999997</v>
      </c>
    </row>
    <row r="120" spans="2:6" x14ac:dyDescent="0.2">
      <c r="B120" s="20" t="s">
        <v>35</v>
      </c>
      <c r="C120" s="16">
        <v>4936.2510000000002</v>
      </c>
      <c r="D120" s="16">
        <v>45517.429000000004</v>
      </c>
      <c r="E120" s="16">
        <v>2.835</v>
      </c>
      <c r="F120" s="16">
        <v>12.907</v>
      </c>
    </row>
    <row r="121" spans="2:6" x14ac:dyDescent="0.2">
      <c r="B121" s="20" t="s">
        <v>84</v>
      </c>
      <c r="C121" s="16">
        <v>45272.81</v>
      </c>
      <c r="D121" s="16">
        <v>0</v>
      </c>
      <c r="E121" s="16">
        <v>32.909999999999997</v>
      </c>
      <c r="F121" s="16">
        <v>0</v>
      </c>
    </row>
    <row r="122" spans="2:6" x14ac:dyDescent="0.2">
      <c r="B122" s="27"/>
      <c r="C122" s="57"/>
      <c r="D122" s="57"/>
      <c r="E122" s="19"/>
      <c r="F122" s="19"/>
    </row>
    <row r="123" spans="2:6" x14ac:dyDescent="0.2">
      <c r="B123" s="20" t="s">
        <v>20</v>
      </c>
      <c r="C123" s="16">
        <v>12109007.209000001</v>
      </c>
      <c r="D123" s="16">
        <v>16215146.941000002</v>
      </c>
      <c r="E123" s="16">
        <v>34127.949999999997</v>
      </c>
      <c r="F123" s="16">
        <v>33728.258999999998</v>
      </c>
    </row>
    <row r="124" spans="2:6" x14ac:dyDescent="0.2">
      <c r="B124" s="20" t="s">
        <v>41</v>
      </c>
      <c r="C124" s="16">
        <v>2484026.5140000004</v>
      </c>
      <c r="D124" s="16">
        <v>4395134.534</v>
      </c>
      <c r="E124" s="16">
        <v>7171.6329999999998</v>
      </c>
      <c r="F124" s="16">
        <v>8022.5439999999999</v>
      </c>
    </row>
    <row r="125" spans="2:6" x14ac:dyDescent="0.2">
      <c r="B125" s="20" t="s">
        <v>63</v>
      </c>
      <c r="C125" s="16">
        <v>1413302.43</v>
      </c>
      <c r="D125" s="16">
        <v>3064382.1700000004</v>
      </c>
      <c r="E125" s="16">
        <v>7433.1090000000013</v>
      </c>
      <c r="F125" s="16">
        <v>10424.876000000002</v>
      </c>
    </row>
    <row r="126" spans="2:6" x14ac:dyDescent="0.2">
      <c r="B126" s="20" t="s">
        <v>44</v>
      </c>
      <c r="C126" s="16">
        <v>1901009.571</v>
      </c>
      <c r="D126" s="16">
        <v>2604910.6439999999</v>
      </c>
      <c r="E126" s="16">
        <v>3033.2249999999999</v>
      </c>
      <c r="F126" s="16">
        <v>3765.1609999999996</v>
      </c>
    </row>
    <row r="127" spans="2:6" x14ac:dyDescent="0.2">
      <c r="B127" s="20" t="s">
        <v>39</v>
      </c>
      <c r="C127" s="16">
        <v>1627190.4910000002</v>
      </c>
      <c r="D127" s="16">
        <v>1861939.7360000003</v>
      </c>
      <c r="E127" s="16">
        <v>5490.1169999999993</v>
      </c>
      <c r="F127" s="16">
        <v>4591.0720000000001</v>
      </c>
    </row>
    <row r="128" spans="2:6" x14ac:dyDescent="0.2">
      <c r="B128" s="20" t="s">
        <v>43</v>
      </c>
      <c r="C128" s="16">
        <v>627694.86199999996</v>
      </c>
      <c r="D128" s="16">
        <v>741395.22600000002</v>
      </c>
      <c r="E128" s="16">
        <v>1195.623</v>
      </c>
      <c r="F128" s="16">
        <v>1285.0189999999998</v>
      </c>
    </row>
    <row r="129" spans="2:6" x14ac:dyDescent="0.2">
      <c r="B129" s="20" t="s">
        <v>37</v>
      </c>
      <c r="C129" s="16">
        <v>821259.02299999993</v>
      </c>
      <c r="D129" s="16">
        <v>629727.09899999993</v>
      </c>
      <c r="E129" s="16">
        <v>2019.6719999999998</v>
      </c>
      <c r="F129" s="16">
        <v>825.27800000000002</v>
      </c>
    </row>
    <row r="130" spans="2:6" x14ac:dyDescent="0.2">
      <c r="B130" s="20" t="s">
        <v>51</v>
      </c>
      <c r="C130" s="16">
        <v>524721.82500000007</v>
      </c>
      <c r="D130" s="16">
        <v>526568.44099999999</v>
      </c>
      <c r="E130" s="16">
        <v>820.08</v>
      </c>
      <c r="F130" s="16">
        <v>684.38400000000001</v>
      </c>
    </row>
    <row r="131" spans="2:6" x14ac:dyDescent="0.2">
      <c r="B131" s="20" t="s">
        <v>69</v>
      </c>
      <c r="C131" s="16">
        <v>473531.87000000005</v>
      </c>
      <c r="D131" s="16">
        <v>508830.64</v>
      </c>
      <c r="E131" s="16">
        <v>2023.059</v>
      </c>
      <c r="F131" s="16">
        <v>1403.5410000000002</v>
      </c>
    </row>
    <row r="132" spans="2:6" x14ac:dyDescent="0.2">
      <c r="B132" s="20" t="s">
        <v>62</v>
      </c>
      <c r="C132" s="16">
        <v>722401.13000000012</v>
      </c>
      <c r="D132" s="16">
        <v>488020.46799999999</v>
      </c>
      <c r="E132" s="16">
        <v>2174.2269999999999</v>
      </c>
      <c r="F132" s="16">
        <v>1016.886</v>
      </c>
    </row>
    <row r="133" spans="2:6" x14ac:dyDescent="0.2">
      <c r="B133" s="20" t="s">
        <v>47</v>
      </c>
      <c r="C133" s="16">
        <v>484483.08999999997</v>
      </c>
      <c r="D133" s="16">
        <v>454872.07</v>
      </c>
      <c r="E133" s="16">
        <v>596.63300000000004</v>
      </c>
      <c r="F133" s="16">
        <v>636.55500000000006</v>
      </c>
    </row>
    <row r="134" spans="2:6" x14ac:dyDescent="0.2">
      <c r="B134" t="s">
        <v>36</v>
      </c>
      <c r="C134">
        <v>319660.75300000003</v>
      </c>
      <c r="D134">
        <v>347078.76500000001</v>
      </c>
      <c r="E134">
        <v>607.05700000000002</v>
      </c>
      <c r="F134">
        <v>424.32100000000003</v>
      </c>
    </row>
    <row r="135" spans="2:6" x14ac:dyDescent="0.2">
      <c r="B135" s="20"/>
      <c r="C135" s="16"/>
      <c r="D135" s="16"/>
      <c r="E135" s="16"/>
      <c r="F135" s="16"/>
    </row>
    <row r="136" spans="2:6" x14ac:dyDescent="0.2">
      <c r="B136" s="20"/>
      <c r="C136" s="16"/>
      <c r="D136" s="16"/>
      <c r="E136" s="16"/>
      <c r="F136" s="16"/>
    </row>
    <row r="137" spans="2:6" x14ac:dyDescent="0.2">
      <c r="B137" s="48" t="s">
        <v>31</v>
      </c>
      <c r="C137" s="42">
        <v>9330130.3849999998</v>
      </c>
      <c r="D137" s="42">
        <v>7911739.8459999999</v>
      </c>
      <c r="E137" s="19">
        <v>18359.928306999998</v>
      </c>
      <c r="F137" s="19">
        <v>11696.837976999999</v>
      </c>
    </row>
    <row r="138" spans="2:6" x14ac:dyDescent="0.2">
      <c r="B138" s="20" t="s">
        <v>36</v>
      </c>
      <c r="C138" s="16">
        <v>6254822.7919999994</v>
      </c>
      <c r="D138" s="16">
        <v>6819422.318</v>
      </c>
      <c r="E138" s="16">
        <v>12776.445620999999</v>
      </c>
      <c r="F138" s="16">
        <v>10088.830699999999</v>
      </c>
    </row>
    <row r="139" spans="2:6" x14ac:dyDescent="0.2">
      <c r="B139" s="20" t="s">
        <v>35</v>
      </c>
      <c r="C139" s="16">
        <v>2209823.574</v>
      </c>
      <c r="D139" s="16">
        <v>881393.875</v>
      </c>
      <c r="E139" s="16">
        <v>4056.7637200000004</v>
      </c>
      <c r="F139" s="16">
        <v>1339.8293999999999</v>
      </c>
    </row>
    <row r="140" spans="2:6" x14ac:dyDescent="0.2">
      <c r="B140" s="20" t="s">
        <v>203</v>
      </c>
      <c r="C140" s="16">
        <v>181917.258</v>
      </c>
      <c r="D140" s="16">
        <v>199331.122</v>
      </c>
      <c r="E140" s="16">
        <v>305.454545</v>
      </c>
      <c r="F140" s="16">
        <v>260.48200000000003</v>
      </c>
    </row>
    <row r="141" spans="2:6" x14ac:dyDescent="0.2">
      <c r="B141" s="20" t="s">
        <v>45</v>
      </c>
      <c r="C141" s="16">
        <v>14256.637999999999</v>
      </c>
      <c r="D141" s="16">
        <v>11547.808999999999</v>
      </c>
      <c r="E141" s="16">
        <v>10.366520999999999</v>
      </c>
      <c r="F141" s="16">
        <v>7.6949769999999997</v>
      </c>
    </row>
    <row r="142" spans="2:6" x14ac:dyDescent="0.2">
      <c r="B142" s="20" t="s">
        <v>41</v>
      </c>
      <c r="C142" s="16">
        <v>49.932000000000002</v>
      </c>
      <c r="D142" s="16">
        <v>0</v>
      </c>
      <c r="E142" s="16">
        <v>7.1999999999999998E-3</v>
      </c>
      <c r="F142" s="16">
        <v>0</v>
      </c>
    </row>
    <row r="143" spans="2:6" x14ac:dyDescent="0.2">
      <c r="B143" s="20" t="s">
        <v>43</v>
      </c>
      <c r="C143" s="16">
        <v>570500.56999999995</v>
      </c>
      <c r="D143" s="16">
        <v>0</v>
      </c>
      <c r="E143" s="16">
        <v>1042.971</v>
      </c>
      <c r="F143" s="16">
        <v>0</v>
      </c>
    </row>
    <row r="144" spans="2:6" x14ac:dyDescent="0.2">
      <c r="B144" s="20"/>
      <c r="C144" s="16"/>
      <c r="D144" s="16"/>
      <c r="E144" s="16"/>
      <c r="F144" s="16"/>
    </row>
    <row r="145" spans="2:6" x14ac:dyDescent="0.2">
      <c r="B145" s="20"/>
      <c r="C145" s="16"/>
      <c r="D145" s="16"/>
      <c r="E145" s="16"/>
      <c r="F145" s="16"/>
    </row>
    <row r="146" spans="2:6" x14ac:dyDescent="0.2">
      <c r="B146" s="20"/>
      <c r="C146" s="16"/>
      <c r="D146" s="16"/>
      <c r="E146" s="16"/>
      <c r="F146" s="16"/>
    </row>
    <row r="147" spans="2:6" x14ac:dyDescent="0.2">
      <c r="B147" s="20"/>
      <c r="C147" s="16"/>
      <c r="D147" s="16"/>
      <c r="E147" s="16"/>
      <c r="F147" s="16"/>
    </row>
    <row r="148" spans="2:6" x14ac:dyDescent="0.2">
      <c r="B148" s="20"/>
      <c r="C148" s="16"/>
      <c r="D148" s="16"/>
      <c r="E148" s="16"/>
      <c r="F148" s="16"/>
    </row>
    <row r="149" spans="2:6" x14ac:dyDescent="0.2">
      <c r="B149" s="20"/>
      <c r="C149" s="16"/>
      <c r="D149" s="16"/>
      <c r="E149" s="16"/>
      <c r="F149" s="16"/>
    </row>
    <row r="150" spans="2:6" x14ac:dyDescent="0.2">
      <c r="B150" s="20"/>
      <c r="C150" s="16"/>
      <c r="D150" s="16"/>
      <c r="E150" s="16"/>
      <c r="F150" s="16"/>
    </row>
    <row r="151" spans="2:6" x14ac:dyDescent="0.2">
      <c r="B151" s="20"/>
      <c r="C151" s="16"/>
      <c r="D151" s="16"/>
      <c r="E151" s="16"/>
      <c r="F151" s="16"/>
    </row>
    <row r="152" spans="2:6" x14ac:dyDescent="0.2">
      <c r="B152" s="20"/>
      <c r="C152" s="16"/>
      <c r="D152" s="16"/>
      <c r="E152" s="16"/>
      <c r="F152" s="16"/>
    </row>
    <row r="153" spans="2:6" x14ac:dyDescent="0.2">
      <c r="B153" s="20"/>
      <c r="C153" s="16"/>
      <c r="D153" s="16"/>
      <c r="E153" s="16"/>
      <c r="F153" s="16"/>
    </row>
    <row r="154" spans="2:6" x14ac:dyDescent="0.2">
      <c r="B154" s="27" t="s">
        <v>19</v>
      </c>
      <c r="C154" s="57">
        <v>5984060.953999999</v>
      </c>
      <c r="D154" s="57">
        <v>11079178.728</v>
      </c>
      <c r="E154" s="19"/>
      <c r="F154" s="19"/>
    </row>
    <row r="155" spans="2:6" x14ac:dyDescent="0.2">
      <c r="B155" s="20" t="s">
        <v>36</v>
      </c>
      <c r="C155" s="16">
        <v>1309627.2200000002</v>
      </c>
      <c r="D155" s="16">
        <v>2808967.9089999995</v>
      </c>
      <c r="E155" s="16"/>
      <c r="F155" s="16"/>
    </row>
    <row r="156" spans="2:6" x14ac:dyDescent="0.2">
      <c r="B156" s="20" t="s">
        <v>35</v>
      </c>
      <c r="C156" s="16">
        <v>1289438.8130000001</v>
      </c>
      <c r="D156" s="16">
        <v>2339947.0360000003</v>
      </c>
      <c r="E156" s="16"/>
      <c r="F156" s="16"/>
    </row>
    <row r="157" spans="2:6" x14ac:dyDescent="0.2">
      <c r="B157" s="20" t="s">
        <v>37</v>
      </c>
      <c r="C157" s="16">
        <v>1470211.0159999998</v>
      </c>
      <c r="D157" s="16">
        <v>2054526.852</v>
      </c>
      <c r="E157" s="16"/>
      <c r="F157" s="16"/>
    </row>
    <row r="158" spans="2:6" x14ac:dyDescent="0.2">
      <c r="B158" s="20" t="s">
        <v>63</v>
      </c>
      <c r="C158" s="16">
        <v>304431.03000000003</v>
      </c>
      <c r="D158" s="16">
        <v>1390566.03</v>
      </c>
      <c r="E158" s="16"/>
      <c r="F158" s="16"/>
    </row>
    <row r="159" spans="2:6" x14ac:dyDescent="0.2">
      <c r="B159" s="20" t="s">
        <v>39</v>
      </c>
      <c r="C159" s="16">
        <v>748703.549</v>
      </c>
      <c r="D159" s="16">
        <v>1036644.0449999999</v>
      </c>
      <c r="E159" s="16"/>
      <c r="F159" s="16"/>
    </row>
    <row r="160" spans="2:6" x14ac:dyDescent="0.2">
      <c r="B160" s="20" t="s">
        <v>44</v>
      </c>
      <c r="C160" s="16">
        <v>131003.6</v>
      </c>
      <c r="D160" s="16">
        <v>522953.09199999995</v>
      </c>
      <c r="E160" s="16"/>
      <c r="F160" s="16"/>
    </row>
    <row r="161" spans="2:6" x14ac:dyDescent="0.2">
      <c r="B161" s="20" t="s">
        <v>41</v>
      </c>
      <c r="C161" s="16">
        <v>267559.13300000003</v>
      </c>
      <c r="D161" s="16">
        <v>207550.62699999998</v>
      </c>
      <c r="E161" s="16"/>
      <c r="F161" s="16"/>
    </row>
    <row r="162" spans="2:6" x14ac:dyDescent="0.2">
      <c r="B162" s="20" t="s">
        <v>47</v>
      </c>
      <c r="C162" s="16">
        <v>138444.23000000001</v>
      </c>
      <c r="D162" s="16">
        <v>123102.25</v>
      </c>
      <c r="E162" s="16"/>
      <c r="F162" s="16"/>
    </row>
    <row r="163" spans="2:6" x14ac:dyDescent="0.2">
      <c r="B163" s="20"/>
      <c r="C163" s="16"/>
      <c r="D163" s="16"/>
      <c r="E163" s="16"/>
      <c r="F163" s="16"/>
    </row>
    <row r="164" spans="2:6" x14ac:dyDescent="0.2">
      <c r="B164" s="20"/>
      <c r="C164" s="16"/>
      <c r="D164" s="16"/>
      <c r="E164" s="16"/>
      <c r="F164" s="16"/>
    </row>
    <row r="165" spans="2:6" x14ac:dyDescent="0.2">
      <c r="B165" s="20"/>
      <c r="C165" s="16"/>
      <c r="D165" s="16"/>
      <c r="E165" s="16"/>
      <c r="F165" s="16"/>
    </row>
    <row r="166" spans="2:6" x14ac:dyDescent="0.2">
      <c r="B166" s="27" t="s">
        <v>94</v>
      </c>
      <c r="C166" s="57">
        <v>1281881.9290000002</v>
      </c>
      <c r="D166" s="57">
        <v>237215.85200000001</v>
      </c>
      <c r="E166" s="19">
        <v>790.59369400000014</v>
      </c>
      <c r="F166" s="19">
        <v>4355.9135299999989</v>
      </c>
    </row>
    <row r="167" spans="2:6" x14ac:dyDescent="0.2">
      <c r="B167" s="20" t="s">
        <v>203</v>
      </c>
      <c r="C167" s="68">
        <v>5874.3300000000008</v>
      </c>
      <c r="D167" s="68">
        <v>115517.511</v>
      </c>
      <c r="E167" s="16">
        <v>3.5195500000000002</v>
      </c>
      <c r="F167" s="16">
        <v>2222.4104000000002</v>
      </c>
    </row>
    <row r="168" spans="2:6" x14ac:dyDescent="0.2">
      <c r="B168" s="20" t="s">
        <v>37</v>
      </c>
      <c r="C168" s="68">
        <v>1272840.9409999999</v>
      </c>
      <c r="D168" s="68">
        <v>105263.76699999999</v>
      </c>
      <c r="E168" s="16">
        <v>783.04075999999998</v>
      </c>
      <c r="F168" s="16">
        <v>1944.8119999999999</v>
      </c>
    </row>
    <row r="169" spans="2:6" x14ac:dyDescent="0.2">
      <c r="B169" s="20" t="s">
        <v>41</v>
      </c>
      <c r="C169" s="68">
        <v>2255.2069999999999</v>
      </c>
      <c r="D169" s="68">
        <v>3400.2790000000005</v>
      </c>
      <c r="E169" s="16">
        <v>1.386784</v>
      </c>
      <c r="F169" s="16">
        <v>1.7076999999999998</v>
      </c>
    </row>
    <row r="170" spans="2:6" x14ac:dyDescent="0.2">
      <c r="B170" s="20" t="s">
        <v>44</v>
      </c>
      <c r="C170" s="68">
        <v>433.59099999999995</v>
      </c>
      <c r="D170" s="68">
        <v>208.584</v>
      </c>
      <c r="E170" s="16">
        <v>0.30628</v>
      </c>
      <c r="F170" s="16">
        <v>0.10740000000000001</v>
      </c>
    </row>
    <row r="171" spans="2:6" x14ac:dyDescent="0.2">
      <c r="B171" s="20"/>
      <c r="C171" s="68"/>
      <c r="D171" s="68"/>
      <c r="E171" s="16"/>
      <c r="F171" s="16"/>
    </row>
    <row r="172" spans="2:6" x14ac:dyDescent="0.2">
      <c r="B172" s="20"/>
      <c r="C172" s="68"/>
      <c r="D172" s="68"/>
      <c r="E172" s="16"/>
      <c r="F172" s="16"/>
    </row>
    <row r="173" spans="2:6" x14ac:dyDescent="0.2">
      <c r="B173" s="20"/>
      <c r="C173" s="68"/>
      <c r="D173" s="68"/>
      <c r="E173" s="16"/>
      <c r="F173" s="16"/>
    </row>
    <row r="174" spans="2:6" x14ac:dyDescent="0.2">
      <c r="B174" s="20"/>
      <c r="C174" s="16"/>
      <c r="D174" s="16"/>
      <c r="E174" s="16"/>
      <c r="F174" s="16"/>
    </row>
    <row r="175" spans="2:6" x14ac:dyDescent="0.2">
      <c r="B175" s="20"/>
      <c r="C175" s="16"/>
      <c r="D175" s="16"/>
      <c r="E175" s="16"/>
      <c r="F175" s="16"/>
    </row>
    <row r="176" spans="2:6" x14ac:dyDescent="0.2">
      <c r="B176" s="20"/>
      <c r="C176" s="16"/>
      <c r="D176" s="16"/>
      <c r="E176" s="16"/>
      <c r="F176" s="16"/>
    </row>
    <row r="177" spans="2:6" x14ac:dyDescent="0.2">
      <c r="B177" s="20"/>
      <c r="C177" s="16"/>
      <c r="D177" s="16"/>
      <c r="E177" s="16"/>
      <c r="F177" s="16"/>
    </row>
    <row r="178" spans="2:6" x14ac:dyDescent="0.2">
      <c r="B178" s="20"/>
      <c r="C178" s="16"/>
      <c r="D178" s="16"/>
      <c r="E178" s="16"/>
      <c r="F178" s="16"/>
    </row>
    <row r="179" spans="2:6" x14ac:dyDescent="0.2">
      <c r="B179" s="20"/>
      <c r="C179" s="16"/>
      <c r="D179" s="16"/>
      <c r="E179" s="16"/>
      <c r="F179" s="16"/>
    </row>
    <row r="180" spans="2:6" x14ac:dyDescent="0.2">
      <c r="B180" s="20"/>
      <c r="C180" s="16"/>
      <c r="D180" s="16"/>
      <c r="E180" s="16"/>
      <c r="F180" s="16"/>
    </row>
    <row r="181" spans="2:6" x14ac:dyDescent="0.2">
      <c r="B181" s="20"/>
      <c r="C181" s="16"/>
      <c r="D181" s="16"/>
      <c r="E181" s="16"/>
      <c r="F181" s="16"/>
    </row>
    <row r="182" spans="2:6" x14ac:dyDescent="0.2">
      <c r="B182" s="27" t="s">
        <v>17</v>
      </c>
      <c r="C182" s="57">
        <v>8545979.8829999994</v>
      </c>
      <c r="D182" s="57">
        <v>18007194.745999999</v>
      </c>
      <c r="E182" s="19"/>
      <c r="F182" s="19"/>
    </row>
    <row r="183" spans="2:6" x14ac:dyDescent="0.2">
      <c r="B183" s="20" t="s">
        <v>36</v>
      </c>
      <c r="C183" s="16">
        <v>3740264.1020000004</v>
      </c>
      <c r="D183" s="16">
        <v>6879887.2349999994</v>
      </c>
      <c r="E183" s="32"/>
      <c r="F183" s="32"/>
    </row>
    <row r="184" spans="2:6" x14ac:dyDescent="0.2">
      <c r="B184" s="20" t="s">
        <v>63</v>
      </c>
      <c r="C184" s="16">
        <v>948751.08000000007</v>
      </c>
      <c r="D184" s="16">
        <v>2711088.83</v>
      </c>
      <c r="E184" s="16"/>
      <c r="F184" s="16"/>
    </row>
    <row r="185" spans="2:6" x14ac:dyDescent="0.2">
      <c r="B185" s="20" t="s">
        <v>35</v>
      </c>
      <c r="C185" s="16">
        <v>158718.546</v>
      </c>
      <c r="D185" s="16">
        <v>1871695.298</v>
      </c>
      <c r="E185" s="16"/>
      <c r="F185" s="16"/>
    </row>
    <row r="186" spans="2:6" x14ac:dyDescent="0.2">
      <c r="B186" s="20" t="s">
        <v>39</v>
      </c>
      <c r="C186" s="16">
        <v>857239.27</v>
      </c>
      <c r="D186" s="16">
        <v>1266818.1230000001</v>
      </c>
      <c r="E186" s="16"/>
      <c r="F186" s="16"/>
    </row>
    <row r="187" spans="2:6" x14ac:dyDescent="0.2">
      <c r="B187" s="20" t="s">
        <v>47</v>
      </c>
      <c r="C187" s="16">
        <v>229946.12</v>
      </c>
      <c r="D187" s="16">
        <v>698973.13</v>
      </c>
      <c r="E187" s="16"/>
      <c r="F187" s="16"/>
    </row>
    <row r="188" spans="2:6" x14ac:dyDescent="0.2">
      <c r="B188" s="20" t="s">
        <v>41</v>
      </c>
      <c r="C188" s="16">
        <v>511759.46299999993</v>
      </c>
      <c r="D188" s="16">
        <v>449670.27299999993</v>
      </c>
      <c r="E188" s="16"/>
      <c r="F188" s="16"/>
    </row>
    <row r="189" spans="2:6" x14ac:dyDescent="0.2">
      <c r="B189" s="20" t="s">
        <v>70</v>
      </c>
      <c r="C189" s="16">
        <v>146657.1</v>
      </c>
      <c r="D189" s="16">
        <v>213455.53400000004</v>
      </c>
      <c r="E189" s="16"/>
      <c r="F189" s="16"/>
    </row>
    <row r="190" spans="2:6" x14ac:dyDescent="0.2">
      <c r="C190" s="32"/>
      <c r="D190" s="32"/>
      <c r="E190" s="16"/>
      <c r="F190" s="16"/>
    </row>
    <row r="191" spans="2:6" x14ac:dyDescent="0.2">
      <c r="B191" s="20"/>
      <c r="C191" s="16"/>
      <c r="D191" s="16"/>
      <c r="E191" s="16"/>
      <c r="F191" s="16"/>
    </row>
    <row r="192" spans="2:6" x14ac:dyDescent="0.2">
      <c r="B192" s="20"/>
      <c r="C192" s="16"/>
      <c r="D192" s="16"/>
      <c r="E192" s="16"/>
      <c r="F192" s="16"/>
    </row>
    <row r="193" spans="2:8" x14ac:dyDescent="0.2">
      <c r="B193" s="20"/>
      <c r="C193" s="16"/>
      <c r="D193" s="16"/>
      <c r="E193" s="16"/>
      <c r="F193" s="16"/>
    </row>
    <row r="194" spans="2:8" x14ac:dyDescent="0.2">
      <c r="B194" s="20"/>
      <c r="C194" s="16"/>
      <c r="D194" s="16"/>
      <c r="E194" s="16"/>
      <c r="F194" s="16"/>
    </row>
    <row r="195" spans="2:8" x14ac:dyDescent="0.2">
      <c r="B195" s="41"/>
      <c r="C195" s="67"/>
      <c r="D195" s="67"/>
      <c r="E195" s="16"/>
      <c r="F195" s="16"/>
    </row>
    <row r="196" spans="2:8" x14ac:dyDescent="0.2">
      <c r="B196" s="20"/>
      <c r="C196" s="16"/>
      <c r="D196" s="16"/>
      <c r="E196" s="16"/>
      <c r="F196" s="16"/>
    </row>
    <row r="197" spans="2:8" x14ac:dyDescent="0.2">
      <c r="B197" s="48" t="s">
        <v>18</v>
      </c>
      <c r="C197" s="57">
        <v>2059008.43</v>
      </c>
      <c r="D197" s="57">
        <v>2082184.5789999999</v>
      </c>
      <c r="E197" s="19">
        <v>3682.4719030000001</v>
      </c>
      <c r="F197" s="19">
        <v>2427.682405</v>
      </c>
      <c r="H197" s="39"/>
    </row>
    <row r="198" spans="2:8" x14ac:dyDescent="0.2">
      <c r="B198" s="20" t="s">
        <v>35</v>
      </c>
      <c r="C198" s="16">
        <v>962657.21499999997</v>
      </c>
      <c r="D198" s="16">
        <v>1416298.2599999998</v>
      </c>
      <c r="E198" s="16">
        <v>1654.1436000000001</v>
      </c>
      <c r="F198" s="16">
        <v>1704.2470000000001</v>
      </c>
    </row>
    <row r="199" spans="2:8" x14ac:dyDescent="0.2">
      <c r="B199" s="20" t="s">
        <v>63</v>
      </c>
      <c r="C199" s="16">
        <v>729783.20000000007</v>
      </c>
      <c r="D199" s="16">
        <v>226593.21000000002</v>
      </c>
      <c r="E199" s="16">
        <v>1463.8118300000001</v>
      </c>
      <c r="F199" s="16">
        <v>278.15958000000001</v>
      </c>
    </row>
    <row r="200" spans="2:8" x14ac:dyDescent="0.2">
      <c r="B200" s="20" t="s">
        <v>36</v>
      </c>
      <c r="C200" s="16">
        <v>179943.55099999998</v>
      </c>
      <c r="D200" s="16">
        <v>159452.19600000003</v>
      </c>
      <c r="E200" s="16">
        <v>231.28790999999998</v>
      </c>
      <c r="F200" s="16">
        <v>147.5197</v>
      </c>
    </row>
    <row r="201" spans="2:8" x14ac:dyDescent="0.2">
      <c r="B201" s="20" t="s">
        <v>39</v>
      </c>
      <c r="C201" s="16">
        <v>20657.824000000004</v>
      </c>
      <c r="D201" s="16">
        <v>85381.280999999988</v>
      </c>
      <c r="E201" s="16">
        <v>32.895000000000003</v>
      </c>
      <c r="F201" s="16">
        <v>95.376999999999995</v>
      </c>
    </row>
    <row r="202" spans="2:8" x14ac:dyDescent="0.2">
      <c r="B202" s="20" t="s">
        <v>203</v>
      </c>
      <c r="C202" s="16">
        <v>45089.095999999998</v>
      </c>
      <c r="D202" s="16">
        <v>55385.759999999995</v>
      </c>
      <c r="E202" s="16">
        <v>51.545000000000002</v>
      </c>
      <c r="F202" s="16">
        <v>27.853000000000002</v>
      </c>
    </row>
    <row r="203" spans="2:8" x14ac:dyDescent="0.2">
      <c r="B203" s="20" t="s">
        <v>43</v>
      </c>
      <c r="C203" s="16">
        <v>41879.267</v>
      </c>
      <c r="D203" s="16">
        <v>15855.629000000001</v>
      </c>
      <c r="E203" s="16">
        <v>117.80200000000001</v>
      </c>
      <c r="F203" s="16">
        <v>24.152000000000001</v>
      </c>
    </row>
    <row r="204" spans="2:8" x14ac:dyDescent="0.2">
      <c r="B204" s="20" t="s">
        <v>70</v>
      </c>
      <c r="C204" s="16">
        <v>3117.201</v>
      </c>
      <c r="D204" s="16">
        <v>6710.9710000000005</v>
      </c>
      <c r="E204" s="16">
        <v>2.9032620000000002</v>
      </c>
      <c r="F204" s="16">
        <v>2.9882339999999998</v>
      </c>
    </row>
    <row r="205" spans="2:8" x14ac:dyDescent="0.2">
      <c r="B205" s="20" t="s">
        <v>62</v>
      </c>
      <c r="C205" s="16">
        <v>0</v>
      </c>
      <c r="D205" s="16">
        <v>3907.2539999999999</v>
      </c>
      <c r="E205" s="16">
        <v>0</v>
      </c>
      <c r="F205" s="16">
        <v>1.44</v>
      </c>
    </row>
    <row r="206" spans="2:8" x14ac:dyDescent="0.2">
      <c r="B206" s="20"/>
      <c r="C206" s="16"/>
      <c r="D206" s="16"/>
      <c r="E206" s="16"/>
      <c r="F206" s="16"/>
    </row>
    <row r="207" spans="2:8" x14ac:dyDescent="0.2">
      <c r="B207" s="20"/>
      <c r="C207" s="16"/>
      <c r="D207" s="16"/>
      <c r="E207" s="16"/>
      <c r="F207" s="16"/>
    </row>
    <row r="208" spans="2:8" x14ac:dyDescent="0.2">
      <c r="B208" s="20"/>
      <c r="C208" s="16"/>
      <c r="D208" s="16"/>
      <c r="E208" s="16"/>
      <c r="F208" s="16"/>
    </row>
    <row r="209" spans="2:6" x14ac:dyDescent="0.2">
      <c r="B209" s="20"/>
      <c r="C209" s="16"/>
      <c r="D209" s="16"/>
      <c r="E209" s="16"/>
      <c r="F209" s="16"/>
    </row>
    <row r="210" spans="2:6" x14ac:dyDescent="0.2">
      <c r="B210" s="48" t="s">
        <v>11</v>
      </c>
      <c r="C210" s="42">
        <v>3833780.8930000002</v>
      </c>
      <c r="D210" s="69">
        <v>4574565.5139999995</v>
      </c>
      <c r="E210" s="19">
        <v>3119.9950199999994</v>
      </c>
      <c r="F210" s="19">
        <v>3077.5473099999999</v>
      </c>
    </row>
    <row r="211" spans="2:6" x14ac:dyDescent="0.2">
      <c r="B211" s="20" t="s">
        <v>39</v>
      </c>
      <c r="C211" s="16">
        <v>2266620.5959999999</v>
      </c>
      <c r="D211" s="16">
        <v>3669232.9939999999</v>
      </c>
      <c r="E211" s="16">
        <v>2095.3867</v>
      </c>
      <c r="F211" s="16">
        <v>2244.39354</v>
      </c>
    </row>
    <row r="212" spans="2:6" x14ac:dyDescent="0.2">
      <c r="B212" s="20" t="s">
        <v>210</v>
      </c>
      <c r="C212" s="16">
        <v>80620.77</v>
      </c>
      <c r="D212" s="16">
        <v>342945.66000000003</v>
      </c>
      <c r="E212" s="16">
        <v>181.256</v>
      </c>
      <c r="F212" s="16">
        <v>458.95299999999997</v>
      </c>
    </row>
    <row r="213" spans="2:6" x14ac:dyDescent="0.2">
      <c r="B213" s="20" t="s">
        <v>36</v>
      </c>
      <c r="C213" s="16">
        <v>444153.31000000006</v>
      </c>
      <c r="D213" s="16">
        <v>299734.82999999996</v>
      </c>
      <c r="E213" s="16">
        <v>319.346</v>
      </c>
      <c r="F213" s="16">
        <v>151.14438000000001</v>
      </c>
    </row>
    <row r="214" spans="2:6" x14ac:dyDescent="0.2">
      <c r="B214" s="20" t="s">
        <v>37</v>
      </c>
      <c r="C214" s="16">
        <v>269464.22600000002</v>
      </c>
      <c r="D214" s="16">
        <v>144850.12900000002</v>
      </c>
      <c r="E214" s="16">
        <v>226.101</v>
      </c>
      <c r="F214" s="16">
        <v>106.69038999999999</v>
      </c>
    </row>
    <row r="215" spans="2:6" x14ac:dyDescent="0.2">
      <c r="B215" s="20" t="s">
        <v>41</v>
      </c>
      <c r="C215" s="16">
        <v>71446.748999999996</v>
      </c>
      <c r="D215" s="16">
        <v>48910.33</v>
      </c>
      <c r="E215" s="16">
        <v>79.355800000000002</v>
      </c>
      <c r="F215" s="16">
        <v>70.56</v>
      </c>
    </row>
    <row r="216" spans="2:6" x14ac:dyDescent="0.2">
      <c r="B216" s="20" t="s">
        <v>69</v>
      </c>
      <c r="C216" s="16">
        <v>14886.7</v>
      </c>
      <c r="D216" s="16">
        <v>25836.43</v>
      </c>
      <c r="E216" s="16">
        <v>15.15</v>
      </c>
      <c r="F216" s="16">
        <v>24.05</v>
      </c>
    </row>
    <row r="217" spans="2:6" x14ac:dyDescent="0.2">
      <c r="B217" s="20" t="s">
        <v>79</v>
      </c>
      <c r="C217" s="16">
        <v>0</v>
      </c>
      <c r="D217" s="16">
        <v>24960.799999999999</v>
      </c>
      <c r="E217" s="16">
        <v>0</v>
      </c>
      <c r="F217" s="16">
        <v>10.25</v>
      </c>
    </row>
    <row r="218" spans="2:6" x14ac:dyDescent="0.2">
      <c r="B218" s="20" t="s">
        <v>44</v>
      </c>
      <c r="C218" s="16">
        <v>13513.843999999999</v>
      </c>
      <c r="D218" s="16">
        <v>6832.4930000000004</v>
      </c>
      <c r="E218" s="16">
        <v>3.9809999999999999</v>
      </c>
      <c r="F218" s="16">
        <v>5.07</v>
      </c>
    </row>
    <row r="219" spans="2:6" x14ac:dyDescent="0.2">
      <c r="B219" s="20" t="s">
        <v>47</v>
      </c>
      <c r="C219" s="16">
        <v>0</v>
      </c>
      <c r="D219" s="16">
        <v>4110</v>
      </c>
      <c r="E219" s="16">
        <v>0</v>
      </c>
      <c r="F219" s="16">
        <v>5.85</v>
      </c>
    </row>
    <row r="220" spans="2:6" x14ac:dyDescent="0.2">
      <c r="B220" s="20" t="s">
        <v>35</v>
      </c>
      <c r="C220" s="16">
        <v>348840.22</v>
      </c>
      <c r="D220" s="16">
        <v>3824.096</v>
      </c>
      <c r="E220" s="16">
        <v>82.133200000000002</v>
      </c>
      <c r="F220" s="16">
        <v>0.32600000000000001</v>
      </c>
    </row>
    <row r="221" spans="2:6" x14ac:dyDescent="0.2">
      <c r="B221" s="20" t="s">
        <v>59</v>
      </c>
      <c r="C221" s="16">
        <v>0</v>
      </c>
      <c r="D221" s="16">
        <v>1714.703</v>
      </c>
      <c r="E221" s="16">
        <v>0</v>
      </c>
      <c r="F221" s="16">
        <v>0.2</v>
      </c>
    </row>
    <row r="222" spans="2:6" x14ac:dyDescent="0.2">
      <c r="B222" s="20" t="s">
        <v>57</v>
      </c>
      <c r="C222" s="16">
        <v>0</v>
      </c>
      <c r="D222" s="16">
        <v>1613.049</v>
      </c>
      <c r="E222" s="16">
        <v>0</v>
      </c>
      <c r="F222" s="16">
        <v>0.06</v>
      </c>
    </row>
    <row r="223" spans="2:6" x14ac:dyDescent="0.2">
      <c r="B223" s="20"/>
      <c r="C223" s="16"/>
      <c r="D223" s="16"/>
      <c r="E223" s="16"/>
      <c r="F223" s="16"/>
    </row>
    <row r="224" spans="2:6" x14ac:dyDescent="0.2">
      <c r="B224" s="20"/>
      <c r="C224" s="16"/>
      <c r="D224" s="16"/>
      <c r="E224" s="16"/>
      <c r="F224" s="16"/>
    </row>
    <row r="225" spans="2:6" x14ac:dyDescent="0.2">
      <c r="B225" s="20"/>
      <c r="C225" s="16"/>
      <c r="D225" s="16"/>
      <c r="E225" s="16"/>
      <c r="F225" s="16"/>
    </row>
    <row r="226" spans="2:6" x14ac:dyDescent="0.2">
      <c r="B226" s="20"/>
      <c r="C226" s="16"/>
      <c r="D226" s="16"/>
      <c r="E226" s="16"/>
      <c r="F226" s="16"/>
    </row>
    <row r="227" spans="2:6" x14ac:dyDescent="0.2">
      <c r="B227" s="20"/>
      <c r="C227" s="16"/>
      <c r="D227" s="16"/>
      <c r="E227" s="16"/>
      <c r="F227" s="16"/>
    </row>
    <row r="228" spans="2:6" x14ac:dyDescent="0.2">
      <c r="B228" s="20"/>
      <c r="C228" s="16"/>
      <c r="D228" s="16"/>
      <c r="E228" s="16"/>
      <c r="F228" s="16"/>
    </row>
    <row r="229" spans="2:6" x14ac:dyDescent="0.2">
      <c r="B229" s="20"/>
      <c r="C229" s="16"/>
      <c r="D229" s="16"/>
      <c r="E229" s="16"/>
      <c r="F229" s="16"/>
    </row>
    <row r="230" spans="2:6" x14ac:dyDescent="0.2">
      <c r="B230" s="20"/>
      <c r="C230" s="16"/>
      <c r="D230" s="16"/>
      <c r="E230" s="16"/>
      <c r="F230" s="16"/>
    </row>
    <row r="231" spans="2:6" x14ac:dyDescent="0.2">
      <c r="B231" s="20"/>
      <c r="C231" s="16"/>
      <c r="D231" s="16"/>
      <c r="E231" s="16"/>
      <c r="F231" s="16"/>
    </row>
    <row r="232" spans="2:6" x14ac:dyDescent="0.2">
      <c r="B232" s="20"/>
      <c r="C232" s="16"/>
      <c r="D232" s="16"/>
      <c r="E232" s="16"/>
      <c r="F232" s="16"/>
    </row>
    <row r="233" spans="2:6" x14ac:dyDescent="0.2">
      <c r="B233" s="20"/>
      <c r="C233" s="16"/>
      <c r="D233" s="16"/>
      <c r="E233" s="16"/>
      <c r="F233" s="16"/>
    </row>
    <row r="234" spans="2:6" x14ac:dyDescent="0.2">
      <c r="B234" s="27" t="s">
        <v>15</v>
      </c>
      <c r="C234" s="57">
        <v>2591790.568</v>
      </c>
      <c r="D234" s="57">
        <v>3481675.6870000013</v>
      </c>
      <c r="E234" s="19"/>
      <c r="F234" s="19"/>
    </row>
    <row r="235" spans="2:6" x14ac:dyDescent="0.2">
      <c r="B235" s="20" t="s">
        <v>63</v>
      </c>
      <c r="C235" s="16">
        <v>100251.06</v>
      </c>
      <c r="D235" s="16">
        <v>507130.38</v>
      </c>
      <c r="E235" s="16"/>
      <c r="F235" s="16"/>
    </row>
    <row r="236" spans="2:6" x14ac:dyDescent="0.2">
      <c r="B236" s="20" t="s">
        <v>36</v>
      </c>
      <c r="C236" s="16">
        <v>381251.08799999999</v>
      </c>
      <c r="D236" s="16">
        <v>471499.49599999998</v>
      </c>
      <c r="E236" s="16"/>
      <c r="F236" s="16"/>
    </row>
    <row r="237" spans="2:6" x14ac:dyDescent="0.2">
      <c r="B237" s="20" t="s">
        <v>37</v>
      </c>
      <c r="C237" s="16">
        <v>396223.34399999998</v>
      </c>
      <c r="D237" s="16">
        <v>456699.15599999996</v>
      </c>
      <c r="E237" s="16"/>
      <c r="F237" s="16"/>
    </row>
    <row r="238" spans="2:6" x14ac:dyDescent="0.2">
      <c r="B238" s="20" t="s">
        <v>44</v>
      </c>
      <c r="C238" s="16">
        <v>141120.67200000002</v>
      </c>
      <c r="D238" s="16">
        <v>303992.27</v>
      </c>
      <c r="E238" s="16"/>
      <c r="F238" s="16"/>
    </row>
    <row r="239" spans="2:6" x14ac:dyDescent="0.2">
      <c r="B239" s="20" t="s">
        <v>39</v>
      </c>
      <c r="C239" s="16">
        <v>229985.79399999999</v>
      </c>
      <c r="D239" s="16">
        <v>300591.42099999997</v>
      </c>
      <c r="E239" s="16"/>
      <c r="F239" s="16"/>
    </row>
    <row r="240" spans="2:6" x14ac:dyDescent="0.2">
      <c r="B240" s="20" t="s">
        <v>69</v>
      </c>
      <c r="C240" s="16">
        <v>526615.49</v>
      </c>
      <c r="D240" s="16">
        <v>250436.72000000003</v>
      </c>
      <c r="E240" s="16"/>
      <c r="F240" s="16"/>
    </row>
    <row r="241" spans="2:6" x14ac:dyDescent="0.2">
      <c r="B241" s="20"/>
      <c r="C241" s="16"/>
      <c r="D241" s="16"/>
      <c r="E241" s="16"/>
      <c r="F241" s="16"/>
    </row>
    <row r="242" spans="2:6" x14ac:dyDescent="0.2">
      <c r="B242" s="20"/>
      <c r="C242" s="16"/>
      <c r="D242" s="16"/>
      <c r="E242" s="16"/>
      <c r="F242" s="16"/>
    </row>
    <row r="243" spans="2:6" x14ac:dyDescent="0.2">
      <c r="B243" s="20"/>
      <c r="C243" s="16"/>
      <c r="D243" s="16"/>
      <c r="E243" s="16"/>
      <c r="F243" s="16"/>
    </row>
    <row r="244" spans="2:6" x14ac:dyDescent="0.2">
      <c r="B244" s="27" t="s">
        <v>5</v>
      </c>
      <c r="C244" s="57">
        <v>1128520.5550000002</v>
      </c>
      <c r="D244" s="57">
        <v>1625853.0320000001</v>
      </c>
      <c r="E244" s="19">
        <v>12662.775855999998</v>
      </c>
      <c r="F244" s="19">
        <v>8914.513907999999</v>
      </c>
    </row>
    <row r="245" spans="2:6" x14ac:dyDescent="0.2">
      <c r="B245" s="20" t="s">
        <v>37</v>
      </c>
      <c r="C245" s="16">
        <v>273018.28600000002</v>
      </c>
      <c r="D245" s="16">
        <v>1082155.0169999998</v>
      </c>
      <c r="E245" s="16">
        <v>5479.3188399999999</v>
      </c>
      <c r="F245" s="16">
        <v>3671.8931999999991</v>
      </c>
    </row>
    <row r="246" spans="2:6" x14ac:dyDescent="0.2">
      <c r="B246" s="20" t="s">
        <v>36</v>
      </c>
      <c r="C246" s="16">
        <v>646425.755</v>
      </c>
      <c r="D246" s="16">
        <v>253291.21799999999</v>
      </c>
      <c r="E246" s="16">
        <v>5770.3855200000007</v>
      </c>
      <c r="F246" s="16">
        <v>3835.7580350000003</v>
      </c>
    </row>
    <row r="247" spans="2:6" x14ac:dyDescent="0.2">
      <c r="B247" s="20" t="s">
        <v>63</v>
      </c>
      <c r="C247" s="16">
        <v>91416.139999999985</v>
      </c>
      <c r="D247" s="16">
        <v>210460.16999999998</v>
      </c>
      <c r="E247" s="16">
        <v>723.26992000000007</v>
      </c>
      <c r="F247" s="16">
        <v>1093.1579999999999</v>
      </c>
    </row>
    <row r="248" spans="2:6" x14ac:dyDescent="0.2">
      <c r="B248" s="20" t="s">
        <v>39</v>
      </c>
      <c r="C248" s="16">
        <v>6119.46</v>
      </c>
      <c r="D248" s="16">
        <v>79946.627000000008</v>
      </c>
      <c r="E248" s="16">
        <v>55.402349999999998</v>
      </c>
      <c r="F248" s="16">
        <v>313.70467300000001</v>
      </c>
    </row>
    <row r="249" spans="2:6" x14ac:dyDescent="0.2">
      <c r="B249" s="20"/>
      <c r="C249" s="16"/>
      <c r="D249" s="16"/>
      <c r="E249" s="16">
        <v>0</v>
      </c>
      <c r="F249" s="16">
        <v>0</v>
      </c>
    </row>
    <row r="250" spans="2:6" x14ac:dyDescent="0.2">
      <c r="B250" s="20"/>
      <c r="C250" s="16"/>
      <c r="D250" s="16"/>
      <c r="E250" s="16"/>
      <c r="F250" s="16"/>
    </row>
    <row r="252" spans="2:6" x14ac:dyDescent="0.2">
      <c r="B252" s="20"/>
      <c r="C252" s="16"/>
      <c r="D252" s="16"/>
      <c r="E252" s="16"/>
      <c r="F252" s="16"/>
    </row>
    <row r="253" spans="2:6" x14ac:dyDescent="0.2">
      <c r="B253" s="20"/>
      <c r="C253" s="16"/>
      <c r="D253" s="16"/>
      <c r="E253" s="16"/>
      <c r="F253" s="16"/>
    </row>
    <row r="254" spans="2:6" x14ac:dyDescent="0.2">
      <c r="B254" s="20"/>
      <c r="C254" s="16"/>
      <c r="D254" s="16"/>
      <c r="E254" s="16"/>
      <c r="F254" s="16"/>
    </row>
    <row r="255" spans="2:6" x14ac:dyDescent="0.2">
      <c r="B255" s="20"/>
      <c r="C255" s="16"/>
      <c r="D255" s="16"/>
      <c r="E255" s="16"/>
      <c r="F255" s="16"/>
    </row>
    <row r="257" spans="2:6" x14ac:dyDescent="0.2">
      <c r="B257" s="20"/>
      <c r="C257" s="16"/>
      <c r="D257" s="16"/>
      <c r="E257" s="16"/>
      <c r="F257" s="16"/>
    </row>
    <row r="258" spans="2:6" x14ac:dyDescent="0.2">
      <c r="B258" s="27" t="s">
        <v>12</v>
      </c>
      <c r="C258" s="57">
        <v>681819.51300000004</v>
      </c>
      <c r="D258" s="57">
        <v>292439.39300000004</v>
      </c>
      <c r="E258" s="19">
        <v>355.80335199999996</v>
      </c>
      <c r="F258" s="19">
        <v>117.74588500000002</v>
      </c>
    </row>
    <row r="259" spans="2:6" x14ac:dyDescent="0.2">
      <c r="B259" s="20" t="s">
        <v>49</v>
      </c>
      <c r="C259" s="16">
        <v>588759.56999999995</v>
      </c>
      <c r="D259" s="16">
        <v>175395.5</v>
      </c>
      <c r="E259" s="16"/>
      <c r="F259" s="16"/>
    </row>
    <row r="260" spans="2:6" x14ac:dyDescent="0.2">
      <c r="B260" s="20" t="s">
        <v>37</v>
      </c>
      <c r="C260" s="16">
        <v>23960.538999999997</v>
      </c>
      <c r="D260" s="16">
        <v>37573.887999999999</v>
      </c>
      <c r="E260" s="16">
        <v>7.9465279999999998</v>
      </c>
      <c r="F260" s="16">
        <v>11.287165000000002</v>
      </c>
    </row>
    <row r="261" spans="2:6" x14ac:dyDescent="0.2">
      <c r="B261" s="20" t="s">
        <v>39</v>
      </c>
      <c r="C261" s="16">
        <v>26710.686000000002</v>
      </c>
      <c r="D261" s="16">
        <v>32021.827999999998</v>
      </c>
      <c r="E261" s="16">
        <v>8.9502489999999995</v>
      </c>
      <c r="F261" s="16">
        <v>7.7554859999999985</v>
      </c>
    </row>
    <row r="262" spans="2:6" x14ac:dyDescent="0.2">
      <c r="B262" s="20" t="s">
        <v>41</v>
      </c>
      <c r="C262" s="16">
        <v>14587.745999999999</v>
      </c>
      <c r="D262" s="16">
        <v>15677.624000000002</v>
      </c>
      <c r="E262" s="16">
        <v>5.7614859999999997</v>
      </c>
      <c r="F262" s="16">
        <v>4.8873610000000003</v>
      </c>
    </row>
    <row r="263" spans="2:6" x14ac:dyDescent="0.2">
      <c r="B263" s="20" t="s">
        <v>56</v>
      </c>
      <c r="C263" s="16">
        <v>6186.5169999999998</v>
      </c>
      <c r="D263" s="16">
        <v>5615.5640000000003</v>
      </c>
      <c r="E263" s="16">
        <v>0.74659999999999993</v>
      </c>
      <c r="F263" s="16">
        <v>0.72929699999999997</v>
      </c>
    </row>
    <row r="264" spans="2:6" x14ac:dyDescent="0.2">
      <c r="B264" s="20" t="s">
        <v>70</v>
      </c>
      <c r="C264" s="16">
        <v>2637.75</v>
      </c>
      <c r="D264" s="16">
        <v>3274.4919999999997</v>
      </c>
      <c r="E264" s="16">
        <v>0.24450400000000003</v>
      </c>
      <c r="F264" s="16">
        <v>0.19144</v>
      </c>
    </row>
    <row r="265" spans="2:6" x14ac:dyDescent="0.2">
      <c r="B265" s="20" t="s">
        <v>44</v>
      </c>
      <c r="C265" s="16">
        <v>1678.5999999999997</v>
      </c>
      <c r="D265" s="16">
        <v>2386.587</v>
      </c>
      <c r="E265" s="16">
        <v>0.20711899999999997</v>
      </c>
      <c r="F265" s="16">
        <v>0.40551400000000004</v>
      </c>
    </row>
    <row r="266" spans="2:6" x14ac:dyDescent="0.2">
      <c r="B266" s="20" t="s">
        <v>36</v>
      </c>
      <c r="C266" s="16">
        <v>3487.31</v>
      </c>
      <c r="D266" s="16">
        <v>874.79800000000012</v>
      </c>
      <c r="E266" s="16">
        <v>0.85301600000000011</v>
      </c>
      <c r="F266" s="16">
        <v>0.18480000000000002</v>
      </c>
    </row>
    <row r="267" spans="2:6" x14ac:dyDescent="0.2">
      <c r="B267" s="20"/>
      <c r="C267" s="16"/>
      <c r="D267" s="16"/>
      <c r="E267" s="16"/>
      <c r="F267" s="16"/>
    </row>
    <row r="268" spans="2:6" x14ac:dyDescent="0.2">
      <c r="B268" s="20"/>
      <c r="C268" s="16"/>
      <c r="D268" s="16"/>
      <c r="E268" s="16"/>
      <c r="F268" s="16"/>
    </row>
    <row r="269" spans="2:6" x14ac:dyDescent="0.2">
      <c r="B269" s="20"/>
      <c r="C269" s="16"/>
      <c r="D269" s="16"/>
      <c r="E269" s="16"/>
      <c r="F269" s="16"/>
    </row>
    <row r="270" spans="2:6" x14ac:dyDescent="0.2">
      <c r="B270" s="27" t="s">
        <v>10</v>
      </c>
      <c r="C270" s="57">
        <v>394230.92700000003</v>
      </c>
      <c r="D270" s="57">
        <v>845199.19099999988</v>
      </c>
      <c r="E270" s="19">
        <v>9512.1475040000005</v>
      </c>
      <c r="F270" s="19">
        <v>10480.404524</v>
      </c>
    </row>
    <row r="271" spans="2:6" x14ac:dyDescent="0.2">
      <c r="B271" s="20" t="s">
        <v>37</v>
      </c>
      <c r="C271" s="16">
        <v>104316.818</v>
      </c>
      <c r="D271" s="16">
        <v>390420.43600000005</v>
      </c>
      <c r="E271" s="16">
        <v>2641.6382600000002</v>
      </c>
      <c r="F271" s="16">
        <v>3207.5128479999998</v>
      </c>
    </row>
    <row r="272" spans="2:6" x14ac:dyDescent="0.2">
      <c r="B272" t="s">
        <v>63</v>
      </c>
      <c r="C272">
        <v>209909.43</v>
      </c>
      <c r="D272">
        <v>380424.66</v>
      </c>
      <c r="E272">
        <v>6478.1049999999996</v>
      </c>
      <c r="F272">
        <v>7149.58</v>
      </c>
    </row>
    <row r="273" spans="2:6" x14ac:dyDescent="0.2">
      <c r="B273" t="s">
        <v>36</v>
      </c>
      <c r="C273">
        <v>55110.210999999996</v>
      </c>
      <c r="D273">
        <v>46975.975999999995</v>
      </c>
      <c r="E273" s="16">
        <v>160.84168400000001</v>
      </c>
      <c r="F273" s="16">
        <v>104.93877600000002</v>
      </c>
    </row>
    <row r="274" spans="2:6" x14ac:dyDescent="0.2">
      <c r="B274" s="20" t="s">
        <v>41</v>
      </c>
      <c r="C274" s="16">
        <v>334.91700000000003</v>
      </c>
      <c r="D274" s="16">
        <v>21434.592000000001</v>
      </c>
      <c r="E274" s="16">
        <v>0.19735</v>
      </c>
      <c r="F274" s="16">
        <v>10.54354</v>
      </c>
    </row>
    <row r="275" spans="2:6" x14ac:dyDescent="0.2">
      <c r="B275" s="20" t="s">
        <v>39</v>
      </c>
      <c r="C275" s="16">
        <v>3126.3879999999999</v>
      </c>
      <c r="D275" s="16">
        <v>5270.0210000000006</v>
      </c>
      <c r="E275" s="16">
        <v>8.566139999999999</v>
      </c>
      <c r="F275" s="16">
        <v>7.3249199999999997</v>
      </c>
    </row>
    <row r="276" spans="2:6" x14ac:dyDescent="0.2">
      <c r="B276" t="s">
        <v>44</v>
      </c>
      <c r="C276">
        <v>400.601</v>
      </c>
      <c r="D276">
        <v>321.387</v>
      </c>
      <c r="E276" s="16">
        <v>0.28499999999999998</v>
      </c>
      <c r="F276" s="16">
        <v>0.38852999999999999</v>
      </c>
    </row>
    <row r="278" spans="2:6" x14ac:dyDescent="0.2">
      <c r="B278" s="20"/>
      <c r="C278" s="16"/>
      <c r="D278" s="16"/>
      <c r="E278" s="16"/>
      <c r="F278" s="16"/>
    </row>
    <row r="279" spans="2:6" x14ac:dyDescent="0.2">
      <c r="B279" s="20"/>
      <c r="C279" s="16"/>
      <c r="D279" s="16"/>
      <c r="E279" s="16"/>
      <c r="F279" s="16"/>
    </row>
    <row r="280" spans="2:6" x14ac:dyDescent="0.2">
      <c r="B280" s="20"/>
      <c r="C280" s="16"/>
      <c r="D280" s="16"/>
      <c r="E280" s="16"/>
      <c r="F280" s="16"/>
    </row>
    <row r="281" spans="2:6" x14ac:dyDescent="0.2">
      <c r="B281" s="20"/>
      <c r="C281" s="16"/>
      <c r="D281" s="16"/>
      <c r="E281" s="16"/>
      <c r="F281" s="16"/>
    </row>
    <row r="282" spans="2:6" x14ac:dyDescent="0.2">
      <c r="B282" s="20"/>
      <c r="C282" s="16"/>
      <c r="D282" s="16"/>
      <c r="E282" s="16"/>
      <c r="F282" s="16"/>
    </row>
    <row r="283" spans="2:6" x14ac:dyDescent="0.2">
      <c r="B283" s="26" t="s">
        <v>7</v>
      </c>
      <c r="C283" s="57">
        <v>585831.48600000003</v>
      </c>
      <c r="D283" s="57">
        <v>623339.40599999996</v>
      </c>
      <c r="E283" s="19">
        <v>105.65029399999999</v>
      </c>
      <c r="F283" s="19">
        <v>104.61063500000002</v>
      </c>
    </row>
    <row r="284" spans="2:6" x14ac:dyDescent="0.2">
      <c r="B284" s="20" t="s">
        <v>36</v>
      </c>
      <c r="C284" s="16">
        <v>118868.08299999998</v>
      </c>
      <c r="D284" s="16">
        <v>150743.02600000001</v>
      </c>
      <c r="E284" s="16">
        <v>15.345808000000002</v>
      </c>
      <c r="F284" s="16">
        <v>15.670208999999998</v>
      </c>
    </row>
    <row r="285" spans="2:6" x14ac:dyDescent="0.2">
      <c r="B285" s="20" t="s">
        <v>37</v>
      </c>
      <c r="C285" s="16">
        <v>96127.137000000002</v>
      </c>
      <c r="D285" s="16">
        <v>102297.484</v>
      </c>
      <c r="E285" s="16">
        <v>12.504685</v>
      </c>
      <c r="F285" s="16">
        <v>15.290370999999999</v>
      </c>
    </row>
    <row r="286" spans="2:6" x14ac:dyDescent="0.2">
      <c r="B286" s="20" t="s">
        <v>49</v>
      </c>
      <c r="C286" s="16">
        <v>135185.25</v>
      </c>
      <c r="D286" s="16">
        <v>74788.570000000007</v>
      </c>
      <c r="E286" s="16">
        <v>36.373669999999997</v>
      </c>
      <c r="F286" s="16">
        <v>22.559176999999998</v>
      </c>
    </row>
    <row r="287" spans="2:6" x14ac:dyDescent="0.2">
      <c r="B287" s="20" t="s">
        <v>44</v>
      </c>
      <c r="C287" s="16">
        <v>43396.895000000004</v>
      </c>
      <c r="D287" s="16">
        <v>46542.722000000002</v>
      </c>
      <c r="E287" s="16">
        <v>5.2157070000000001</v>
      </c>
      <c r="F287" s="16">
        <v>6.1455319999999993</v>
      </c>
    </row>
    <row r="288" spans="2:6" x14ac:dyDescent="0.2">
      <c r="B288" s="20" t="s">
        <v>39</v>
      </c>
      <c r="C288" s="16">
        <v>52767.509000000005</v>
      </c>
      <c r="D288" s="16">
        <v>45361.989999999991</v>
      </c>
      <c r="E288" s="16">
        <v>15.354901999999999</v>
      </c>
      <c r="F288" s="16">
        <v>12.523730000000002</v>
      </c>
    </row>
    <row r="289" spans="2:6" x14ac:dyDescent="0.2">
      <c r="B289" s="20" t="s">
        <v>203</v>
      </c>
      <c r="C289" s="16">
        <v>34656.271999999997</v>
      </c>
      <c r="D289" s="16">
        <v>35647.217999999993</v>
      </c>
      <c r="E289" s="16">
        <v>5.0740059999999998</v>
      </c>
      <c r="F289" s="16">
        <v>7.4167060000000005</v>
      </c>
    </row>
    <row r="290" spans="2:6" x14ac:dyDescent="0.2">
      <c r="B290" s="20"/>
      <c r="C290" s="16"/>
      <c r="D290" s="16"/>
      <c r="E290" s="16"/>
      <c r="F290" s="16"/>
    </row>
    <row r="291" spans="2:6" x14ac:dyDescent="0.2">
      <c r="B291" s="20"/>
      <c r="C291" s="16"/>
      <c r="D291" s="16"/>
      <c r="E291" s="16"/>
      <c r="F291" s="16"/>
    </row>
    <row r="292" spans="2:6" x14ac:dyDescent="0.2">
      <c r="B292" s="20"/>
      <c r="C292" s="16"/>
      <c r="D292" s="16"/>
      <c r="E292" s="16"/>
      <c r="F292" s="16"/>
    </row>
    <row r="293" spans="2:6" x14ac:dyDescent="0.2">
      <c r="B293" s="27" t="s">
        <v>93</v>
      </c>
      <c r="C293" s="57">
        <v>949825.96499999997</v>
      </c>
      <c r="D293" s="57">
        <v>913288.90899999999</v>
      </c>
      <c r="E293" s="19">
        <v>9001.9849659999982</v>
      </c>
      <c r="F293" s="19">
        <v>5808.2008420000002</v>
      </c>
    </row>
    <row r="294" spans="2:6" x14ac:dyDescent="0.2">
      <c r="B294" s="20" t="s">
        <v>63</v>
      </c>
      <c r="C294" s="68">
        <v>264672.48</v>
      </c>
      <c r="D294" s="68">
        <v>722746.48</v>
      </c>
      <c r="E294" s="16">
        <v>3106.0296000000003</v>
      </c>
      <c r="F294" s="16">
        <v>5006.72</v>
      </c>
    </row>
    <row r="295" spans="2:6" x14ac:dyDescent="0.2">
      <c r="B295" s="20" t="s">
        <v>37</v>
      </c>
      <c r="C295" s="68">
        <v>49963.923000000003</v>
      </c>
      <c r="D295" s="68">
        <v>95322.544999999998</v>
      </c>
      <c r="E295" s="16">
        <v>431.60838000000007</v>
      </c>
      <c r="F295" s="16">
        <v>446.22924</v>
      </c>
    </row>
    <row r="296" spans="2:6" x14ac:dyDescent="0.2">
      <c r="B296" s="20" t="s">
        <v>39</v>
      </c>
      <c r="C296" s="68">
        <v>19924.006000000001</v>
      </c>
      <c r="D296" s="68">
        <v>19735.166999999998</v>
      </c>
      <c r="E296" s="16">
        <v>36.625936000000003</v>
      </c>
      <c r="F296" s="16">
        <v>14.586222000000001</v>
      </c>
    </row>
    <row r="297" spans="2:6" x14ac:dyDescent="0.2">
      <c r="B297" s="20" t="s">
        <v>41</v>
      </c>
      <c r="C297" s="68">
        <v>52611.855000000003</v>
      </c>
      <c r="D297" s="68">
        <v>18858.791000000001</v>
      </c>
      <c r="E297" s="16">
        <v>55.6706</v>
      </c>
      <c r="F297" s="16">
        <v>69.149000000000001</v>
      </c>
    </row>
    <row r="298" spans="2:6" x14ac:dyDescent="0.2">
      <c r="B298" s="20" t="s">
        <v>44</v>
      </c>
      <c r="C298" s="68">
        <v>7366.3380000000006</v>
      </c>
      <c r="D298" s="68">
        <v>5404.7829999999994</v>
      </c>
      <c r="E298" s="16">
        <v>26.106000000000002</v>
      </c>
      <c r="F298" s="16">
        <v>16.888999999999999</v>
      </c>
    </row>
    <row r="299" spans="2:6" x14ac:dyDescent="0.2">
      <c r="B299" s="20"/>
      <c r="C299" s="68"/>
      <c r="D299" s="68"/>
      <c r="E299" s="16">
        <v>0</v>
      </c>
      <c r="F299" s="16">
        <v>0</v>
      </c>
    </row>
    <row r="300" spans="2:6" x14ac:dyDescent="0.2">
      <c r="B300" s="20"/>
      <c r="C300" s="68"/>
      <c r="D300" s="68"/>
      <c r="E300" s="16">
        <v>0</v>
      </c>
      <c r="F300" s="16">
        <v>0</v>
      </c>
    </row>
    <row r="301" spans="2:6" x14ac:dyDescent="0.2">
      <c r="B301" s="20"/>
      <c r="C301" s="68"/>
      <c r="D301" s="68"/>
      <c r="E301" s="16">
        <v>0</v>
      </c>
      <c r="F301" s="16">
        <v>0</v>
      </c>
    </row>
    <row r="302" spans="2:6" x14ac:dyDescent="0.2">
      <c r="B302" s="20"/>
      <c r="C302" s="50"/>
      <c r="D302" s="50"/>
      <c r="E302" s="16">
        <v>0</v>
      </c>
      <c r="F302" s="16">
        <v>0</v>
      </c>
    </row>
    <row r="303" spans="2:6" x14ac:dyDescent="0.2">
      <c r="B303" s="20"/>
      <c r="C303" s="68"/>
      <c r="D303" s="68"/>
      <c r="E303" s="16">
        <v>0</v>
      </c>
      <c r="F303" s="16">
        <v>0</v>
      </c>
    </row>
    <row r="304" spans="2:6" x14ac:dyDescent="0.2">
      <c r="B304" s="20"/>
      <c r="C304" s="68"/>
      <c r="D304" s="68"/>
      <c r="E304" s="16">
        <v>0</v>
      </c>
      <c r="F304" s="16">
        <v>0</v>
      </c>
    </row>
    <row r="305" spans="2:6" x14ac:dyDescent="0.2">
      <c r="B305" s="20"/>
      <c r="C305" s="70"/>
      <c r="D305" s="70"/>
      <c r="E305" s="16">
        <v>0</v>
      </c>
      <c r="F305" s="16">
        <v>0</v>
      </c>
    </row>
    <row r="306" spans="2:6" x14ac:dyDescent="0.2">
      <c r="B306" s="20"/>
      <c r="C306" s="16"/>
      <c r="D306" s="16"/>
      <c r="E306" s="16"/>
      <c r="F306" s="16"/>
    </row>
    <row r="307" spans="2:6" x14ac:dyDescent="0.2">
      <c r="B307" s="20"/>
      <c r="C307" s="16"/>
      <c r="D307" s="16"/>
      <c r="E307" s="16"/>
      <c r="F307" s="16"/>
    </row>
    <row r="308" spans="2:6" x14ac:dyDescent="0.2">
      <c r="B308" s="20"/>
      <c r="C308" s="16"/>
      <c r="D308" s="16"/>
      <c r="E308" s="16"/>
      <c r="F308" s="16"/>
    </row>
    <row r="309" spans="2:6" x14ac:dyDescent="0.2">
      <c r="B309" s="20"/>
      <c r="C309" s="16"/>
      <c r="D309" s="16"/>
      <c r="E309" s="16"/>
      <c r="F309" s="16"/>
    </row>
    <row r="310" spans="2:6" x14ac:dyDescent="0.2">
      <c r="B310" s="20"/>
      <c r="C310" s="16"/>
      <c r="D310" s="16"/>
      <c r="E310" s="16"/>
      <c r="F310" s="16"/>
    </row>
    <row r="311" spans="2:6" x14ac:dyDescent="0.2">
      <c r="B311" s="20"/>
      <c r="C311" s="16"/>
      <c r="D311" s="16"/>
      <c r="E311" s="16"/>
      <c r="F311" s="16"/>
    </row>
    <row r="312" spans="2:6" x14ac:dyDescent="0.2">
      <c r="B312" s="27" t="s">
        <v>14</v>
      </c>
      <c r="C312" s="57">
        <v>692462.16899999999</v>
      </c>
      <c r="D312" s="57">
        <v>1129342.7359999998</v>
      </c>
      <c r="E312" s="19">
        <v>6930.3393319999996</v>
      </c>
      <c r="F312" s="19">
        <v>6785.7057869999999</v>
      </c>
    </row>
    <row r="313" spans="2:6" x14ac:dyDescent="0.2">
      <c r="B313" s="20" t="s">
        <v>37</v>
      </c>
      <c r="C313" s="68">
        <v>431680.10600000003</v>
      </c>
      <c r="D313" s="68">
        <v>1019194.1000000001</v>
      </c>
      <c r="E313" s="16">
        <v>5889.5635819999998</v>
      </c>
      <c r="F313" s="16">
        <v>6011.4360550000001</v>
      </c>
    </row>
    <row r="314" spans="2:6" x14ac:dyDescent="0.2">
      <c r="B314" s="20" t="s">
        <v>210</v>
      </c>
      <c r="C314" s="68">
        <v>81377.75</v>
      </c>
      <c r="D314" s="68">
        <v>65339.31</v>
      </c>
      <c r="E314" s="16">
        <v>803.74484000000007</v>
      </c>
      <c r="F314" s="16">
        <v>691.23335999999995</v>
      </c>
    </row>
    <row r="315" spans="2:6" x14ac:dyDescent="0.2">
      <c r="B315" s="20" t="s">
        <v>39</v>
      </c>
      <c r="C315" s="68">
        <v>23245.832000000002</v>
      </c>
      <c r="D315" s="68">
        <v>21264.645</v>
      </c>
      <c r="E315" s="16">
        <v>57.805219999999998</v>
      </c>
      <c r="F315" s="16">
        <v>42.183490000000006</v>
      </c>
    </row>
    <row r="316" spans="2:6" x14ac:dyDescent="0.2">
      <c r="B316" s="20" t="s">
        <v>36</v>
      </c>
      <c r="C316" s="68">
        <v>8029.4740000000002</v>
      </c>
      <c r="D316" s="68">
        <v>11041.665000000001</v>
      </c>
      <c r="E316" s="16">
        <v>20.050699999999999</v>
      </c>
      <c r="F316" s="16">
        <v>28.243200000000002</v>
      </c>
    </row>
    <row r="317" spans="2:6" x14ac:dyDescent="0.2">
      <c r="B317" s="20" t="s">
        <v>44</v>
      </c>
      <c r="C317" s="68">
        <v>30444.788</v>
      </c>
      <c r="D317" s="68">
        <v>8354.4789999999994</v>
      </c>
      <c r="E317" s="16">
        <v>45.44201000000001</v>
      </c>
      <c r="F317" s="16">
        <v>8.4532819999999997</v>
      </c>
    </row>
    <row r="318" spans="2:6" x14ac:dyDescent="0.2">
      <c r="B318" s="20" t="s">
        <v>203</v>
      </c>
      <c r="C318" s="68">
        <v>99281.974000000002</v>
      </c>
      <c r="D318" s="68">
        <v>2724.511</v>
      </c>
      <c r="E318" s="16">
        <v>3.9733800000000001</v>
      </c>
      <c r="F318" s="16">
        <v>2.5601500000000001</v>
      </c>
    </row>
    <row r="319" spans="2:6" x14ac:dyDescent="0.2">
      <c r="B319" s="20" t="s">
        <v>41</v>
      </c>
      <c r="C319" s="68">
        <v>745.02800000000002</v>
      </c>
      <c r="D319" s="68">
        <v>1411.876</v>
      </c>
      <c r="E319" s="16">
        <v>0.66479999999999995</v>
      </c>
      <c r="F319" s="16">
        <v>1.5299</v>
      </c>
    </row>
    <row r="320" spans="2:6" x14ac:dyDescent="0.2">
      <c r="B320" s="20" t="s">
        <v>202</v>
      </c>
      <c r="C320" s="68">
        <v>1046.8800000000001</v>
      </c>
      <c r="D320" s="68">
        <v>8.6</v>
      </c>
      <c r="E320" s="16">
        <v>0.45400000000000001</v>
      </c>
      <c r="F320" s="16">
        <v>1.03E-2</v>
      </c>
    </row>
    <row r="321" spans="2:6" x14ac:dyDescent="0.2">
      <c r="B321" s="20" t="s">
        <v>76</v>
      </c>
      <c r="C321" s="68">
        <v>5270.95</v>
      </c>
      <c r="D321" s="68">
        <v>3.5500000000000003</v>
      </c>
      <c r="E321" s="16">
        <v>6.7308000000000003</v>
      </c>
      <c r="F321" s="16">
        <v>5.6050000000000003E-2</v>
      </c>
    </row>
    <row r="322" spans="2:6" x14ac:dyDescent="0.2">
      <c r="B322" s="20" t="s">
        <v>69</v>
      </c>
      <c r="C322" s="68">
        <v>11290.3</v>
      </c>
      <c r="D322" s="68">
        <v>0</v>
      </c>
      <c r="E322" s="16">
        <v>101.85</v>
      </c>
      <c r="F322" s="16">
        <v>0</v>
      </c>
    </row>
    <row r="323" spans="2:6" x14ac:dyDescent="0.2">
      <c r="B323" s="20" t="s">
        <v>70</v>
      </c>
      <c r="C323" s="68">
        <v>49.087000000000003</v>
      </c>
      <c r="D323" s="68">
        <v>0</v>
      </c>
      <c r="E323" s="16">
        <v>0.06</v>
      </c>
      <c r="F323" s="16">
        <v>0</v>
      </c>
    </row>
    <row r="324" spans="2:6" x14ac:dyDescent="0.2">
      <c r="B324" s="20" t="s">
        <v>68</v>
      </c>
      <c r="C324" s="68">
        <v>0</v>
      </c>
      <c r="D324" s="68">
        <v>0</v>
      </c>
      <c r="E324" s="16">
        <v>0</v>
      </c>
      <c r="F324" s="16">
        <v>0</v>
      </c>
    </row>
    <row r="325" spans="2:6" x14ac:dyDescent="0.2">
      <c r="B325" s="20"/>
      <c r="C325" s="16"/>
      <c r="D325" s="16"/>
      <c r="E325" s="16">
        <v>0</v>
      </c>
      <c r="F325" s="16">
        <v>0</v>
      </c>
    </row>
    <row r="326" spans="2:6" x14ac:dyDescent="0.2">
      <c r="B326" s="20"/>
      <c r="C326" s="16"/>
      <c r="D326" s="16"/>
      <c r="E326" s="16"/>
      <c r="F326" s="16"/>
    </row>
    <row r="327" spans="2:6" x14ac:dyDescent="0.2">
      <c r="B327" s="20"/>
      <c r="C327" s="16"/>
      <c r="D327" s="16"/>
      <c r="E327" s="16"/>
      <c r="F327" s="16"/>
    </row>
    <row r="328" spans="2:6" x14ac:dyDescent="0.2">
      <c r="B328" s="20"/>
      <c r="C328" s="16"/>
      <c r="D328" s="16"/>
      <c r="E328" s="16"/>
      <c r="F328" s="16"/>
    </row>
    <row r="329" spans="2:6" x14ac:dyDescent="0.2">
      <c r="B329" s="20"/>
      <c r="C329" s="16"/>
      <c r="D329" s="16"/>
      <c r="E329" s="16"/>
      <c r="F329" s="16"/>
    </row>
    <row r="330" spans="2:6" x14ac:dyDescent="0.2">
      <c r="B330" s="20"/>
      <c r="C330" s="16"/>
      <c r="D330" s="16"/>
      <c r="E330" s="16"/>
      <c r="F330" s="16"/>
    </row>
    <row r="331" spans="2:6" x14ac:dyDescent="0.2">
      <c r="B331" s="20"/>
      <c r="C331" s="16"/>
      <c r="D331" s="16"/>
      <c r="E331" s="16"/>
      <c r="F331" s="16"/>
    </row>
    <row r="332" spans="2:6" x14ac:dyDescent="0.2">
      <c r="B332" s="20"/>
      <c r="C332" s="16"/>
      <c r="D332" s="16"/>
      <c r="E332" s="16"/>
      <c r="F332" s="16"/>
    </row>
    <row r="333" spans="2:6" x14ac:dyDescent="0.2">
      <c r="B333" s="27" t="s">
        <v>13</v>
      </c>
      <c r="C333" s="57">
        <v>537706.26899999997</v>
      </c>
      <c r="D333" s="57">
        <v>1001151.4040000001</v>
      </c>
      <c r="E333" s="19">
        <v>936.33603000000005</v>
      </c>
      <c r="F333" s="19">
        <v>1375.4900680000001</v>
      </c>
    </row>
    <row r="334" spans="2:6" x14ac:dyDescent="0.2">
      <c r="B334" s="20" t="s">
        <v>37</v>
      </c>
      <c r="C334" s="16">
        <v>288242.5</v>
      </c>
      <c r="D334" s="16">
        <v>566749.03600000008</v>
      </c>
      <c r="E334" s="16">
        <v>460.78153000000003</v>
      </c>
      <c r="F334" s="16">
        <v>747.19649800000002</v>
      </c>
    </row>
    <row r="335" spans="2:6" x14ac:dyDescent="0.2">
      <c r="B335" s="20" t="s">
        <v>210</v>
      </c>
      <c r="C335" s="16">
        <v>121787.03</v>
      </c>
      <c r="D335" s="16">
        <v>212709.06</v>
      </c>
      <c r="E335" s="16">
        <v>281.72210999999999</v>
      </c>
      <c r="F335" s="16">
        <v>415.58489999999995</v>
      </c>
    </row>
    <row r="336" spans="2:6" x14ac:dyDescent="0.2">
      <c r="B336" s="20" t="s">
        <v>36</v>
      </c>
      <c r="C336" s="16">
        <v>64680.133000000002</v>
      </c>
      <c r="D336" s="16">
        <v>49269.279999999999</v>
      </c>
      <c r="E336" s="16">
        <v>96.107600000000005</v>
      </c>
      <c r="F336" s="16">
        <v>59.893039999999999</v>
      </c>
    </row>
    <row r="337" spans="2:6" x14ac:dyDescent="0.2">
      <c r="B337" s="20" t="s">
        <v>39</v>
      </c>
      <c r="C337" s="16">
        <v>25533.830999999998</v>
      </c>
      <c r="D337" s="16">
        <v>30957.569999999996</v>
      </c>
      <c r="E337" s="16">
        <v>37.96011</v>
      </c>
      <c r="F337" s="16">
        <v>39.333980000000004</v>
      </c>
    </row>
    <row r="338" spans="2:6" x14ac:dyDescent="0.2">
      <c r="B338" s="20" t="s">
        <v>49</v>
      </c>
      <c r="C338" s="16">
        <v>0</v>
      </c>
      <c r="D338" s="16">
        <v>0</v>
      </c>
      <c r="E338" s="16">
        <v>0</v>
      </c>
      <c r="F338" s="16">
        <v>0</v>
      </c>
    </row>
    <row r="339" spans="2:6" x14ac:dyDescent="0.2">
      <c r="B339" s="20"/>
      <c r="C339" s="16"/>
      <c r="D339" s="16"/>
      <c r="E339" s="16">
        <v>0</v>
      </c>
      <c r="F339" s="16">
        <v>0</v>
      </c>
    </row>
    <row r="340" spans="2:6" x14ac:dyDescent="0.2">
      <c r="B340" s="20"/>
      <c r="C340" s="16"/>
      <c r="D340" s="16"/>
      <c r="E340" s="16">
        <v>0</v>
      </c>
      <c r="F340" s="16">
        <v>0</v>
      </c>
    </row>
    <row r="341" spans="2:6" x14ac:dyDescent="0.2">
      <c r="B341" s="20"/>
      <c r="C341" s="16"/>
      <c r="D341" s="16"/>
      <c r="E341" s="16">
        <v>0</v>
      </c>
      <c r="F341" s="16">
        <v>0</v>
      </c>
    </row>
    <row r="342" spans="2:6" x14ac:dyDescent="0.2">
      <c r="B342" s="20"/>
      <c r="C342" s="16"/>
      <c r="D342" s="16"/>
      <c r="E342" s="16">
        <v>0</v>
      </c>
      <c r="F342" s="16">
        <v>0</v>
      </c>
    </row>
    <row r="343" spans="2:6" x14ac:dyDescent="0.2">
      <c r="B343" s="20"/>
      <c r="C343" s="16"/>
      <c r="D343" s="16"/>
      <c r="E343" s="16">
        <v>0</v>
      </c>
      <c r="F343" s="16">
        <v>0</v>
      </c>
    </row>
    <row r="344" spans="2:6" x14ac:dyDescent="0.2">
      <c r="B344" s="20"/>
      <c r="C344" s="16"/>
      <c r="D344" s="16"/>
      <c r="E344" s="16">
        <v>0</v>
      </c>
      <c r="F344" s="16">
        <v>0</v>
      </c>
    </row>
    <row r="345" spans="2:6" x14ac:dyDescent="0.2">
      <c r="B345" s="20"/>
      <c r="C345" s="16"/>
      <c r="D345" s="16"/>
      <c r="E345" s="16"/>
      <c r="F345" s="16"/>
    </row>
    <row r="346" spans="2:6" x14ac:dyDescent="0.2">
      <c r="B346" s="20"/>
      <c r="C346" s="16"/>
      <c r="D346" s="16"/>
      <c r="E346" s="16"/>
      <c r="F346" s="16"/>
    </row>
    <row r="347" spans="2:6" x14ac:dyDescent="0.2">
      <c r="B347" s="20"/>
      <c r="C347" s="16"/>
      <c r="D347" s="16"/>
      <c r="E347" s="16"/>
      <c r="F347" s="16"/>
    </row>
    <row r="348" spans="2:6" x14ac:dyDescent="0.2">
      <c r="B348" s="20"/>
      <c r="C348" s="16"/>
      <c r="D348" s="16"/>
      <c r="E348" s="16"/>
      <c r="F348" s="16"/>
    </row>
    <row r="349" spans="2:6" x14ac:dyDescent="0.2">
      <c r="B349" s="20"/>
      <c r="C349" s="16"/>
      <c r="D349" s="16"/>
      <c r="E349" s="16"/>
      <c r="F349" s="16"/>
    </row>
    <row r="350" spans="2:6" x14ac:dyDescent="0.2">
      <c r="B350" s="20"/>
      <c r="C350" s="16"/>
      <c r="D350" s="16"/>
      <c r="E350" s="16"/>
      <c r="F350" s="16"/>
    </row>
    <row r="351" spans="2:6" x14ac:dyDescent="0.2">
      <c r="B351" s="20"/>
      <c r="C351" s="16"/>
      <c r="D351" s="16"/>
      <c r="E351" s="16"/>
      <c r="F351" s="16"/>
    </row>
    <row r="352" spans="2:6" x14ac:dyDescent="0.2">
      <c r="B352" s="20"/>
      <c r="C352" s="16"/>
      <c r="D352" s="16"/>
      <c r="E352" s="16"/>
      <c r="F352" s="16"/>
    </row>
    <row r="353" spans="2:6" x14ac:dyDescent="0.2">
      <c r="B353" s="20"/>
      <c r="C353" s="16"/>
      <c r="D353" s="16"/>
      <c r="E353" s="16"/>
      <c r="F353" s="16"/>
    </row>
    <row r="354" spans="2:6" x14ac:dyDescent="0.2">
      <c r="B354" s="20"/>
      <c r="C354" s="16"/>
      <c r="D354" s="16"/>
      <c r="E354" s="16"/>
      <c r="F354" s="16"/>
    </row>
    <row r="355" spans="2:6" x14ac:dyDescent="0.2">
      <c r="B355" s="20"/>
      <c r="C355" s="16"/>
      <c r="D355" s="16"/>
      <c r="E355" s="16"/>
      <c r="F355" s="16"/>
    </row>
    <row r="356" spans="2:6" x14ac:dyDescent="0.2">
      <c r="B356" s="20"/>
      <c r="C356" s="16"/>
      <c r="D356" s="16"/>
      <c r="E356" s="16"/>
      <c r="F356" s="16"/>
    </row>
    <row r="357" spans="2:6" x14ac:dyDescent="0.2">
      <c r="B357" s="27" t="s">
        <v>6</v>
      </c>
      <c r="C357" s="57">
        <v>873319.62100000004</v>
      </c>
      <c r="D357" s="57">
        <v>443085.28700000001</v>
      </c>
      <c r="E357" s="19">
        <v>3133.1277990000003</v>
      </c>
      <c r="F357" s="19">
        <v>1913.9059119999999</v>
      </c>
    </row>
    <row r="358" spans="2:6" x14ac:dyDescent="0.2">
      <c r="B358" s="20" t="s">
        <v>44</v>
      </c>
      <c r="C358" s="57">
        <v>108151.10799999998</v>
      </c>
      <c r="D358" s="57">
        <v>185994.01199999999</v>
      </c>
      <c r="E358" s="16">
        <v>311.51957999999996</v>
      </c>
      <c r="F358" s="16">
        <v>1139.095</v>
      </c>
    </row>
    <row r="359" spans="2:6" x14ac:dyDescent="0.2">
      <c r="B359" s="20" t="s">
        <v>63</v>
      </c>
      <c r="C359" s="57">
        <v>214866.11</v>
      </c>
      <c r="D359" s="57">
        <v>109367.23000000001</v>
      </c>
      <c r="E359" s="16">
        <v>931.601</v>
      </c>
      <c r="F359" s="16">
        <v>359.64499999999998</v>
      </c>
    </row>
    <row r="360" spans="2:6" x14ac:dyDescent="0.2">
      <c r="B360" s="20" t="s">
        <v>37</v>
      </c>
      <c r="C360" s="57">
        <v>508374.25399999996</v>
      </c>
      <c r="D360" s="57">
        <v>103794.89599999999</v>
      </c>
      <c r="E360" s="16">
        <v>1724.2964380000001</v>
      </c>
      <c r="F360" s="16">
        <v>308.75160599999998</v>
      </c>
    </row>
    <row r="361" spans="2:6" x14ac:dyDescent="0.2">
      <c r="B361" s="20" t="s">
        <v>39</v>
      </c>
      <c r="C361" s="57">
        <v>21963.831000000002</v>
      </c>
      <c r="D361" s="57">
        <v>36284.927000000003</v>
      </c>
      <c r="E361" s="16">
        <v>70.062941000000009</v>
      </c>
      <c r="F361" s="16">
        <v>64.712605999999994</v>
      </c>
    </row>
    <row r="362" spans="2:6" x14ac:dyDescent="0.2">
      <c r="B362" s="20" t="s">
        <v>41</v>
      </c>
      <c r="C362" s="57">
        <v>106.19799999999999</v>
      </c>
      <c r="D362" s="57">
        <v>195.708</v>
      </c>
      <c r="E362" s="16">
        <v>2.5000000000000001E-2</v>
      </c>
      <c r="F362" s="16">
        <v>0.06</v>
      </c>
    </row>
    <row r="363" spans="2:6" x14ac:dyDescent="0.2">
      <c r="B363" s="20" t="s">
        <v>69</v>
      </c>
      <c r="C363" s="57">
        <v>12899.05</v>
      </c>
      <c r="D363" s="57">
        <v>0</v>
      </c>
      <c r="E363" s="16">
        <v>84.668000000000006</v>
      </c>
      <c r="F363" s="16">
        <v>0</v>
      </c>
    </row>
    <row r="364" spans="2:6" x14ac:dyDescent="0.2">
      <c r="B364" s="20"/>
      <c r="C364" s="57"/>
      <c r="D364" s="57"/>
      <c r="E364" s="16">
        <v>0</v>
      </c>
      <c r="F364" s="16">
        <v>0</v>
      </c>
    </row>
    <row r="365" spans="2:6" x14ac:dyDescent="0.2">
      <c r="B365" s="20"/>
      <c r="C365" s="16"/>
      <c r="D365" s="16"/>
      <c r="E365" s="16"/>
      <c r="F365" s="16"/>
    </row>
    <row r="366" spans="2:6" x14ac:dyDescent="0.2">
      <c r="B366" s="20"/>
      <c r="C366" s="16"/>
      <c r="D366" s="16"/>
      <c r="E366" s="16"/>
      <c r="F366" s="16"/>
    </row>
    <row r="367" spans="2:6" x14ac:dyDescent="0.2">
      <c r="B367" s="20"/>
      <c r="C367" s="16"/>
      <c r="D367" s="16"/>
      <c r="E367" s="16"/>
      <c r="F367" s="16"/>
    </row>
    <row r="368" spans="2:6" x14ac:dyDescent="0.2">
      <c r="B368" s="20"/>
      <c r="C368" s="16"/>
      <c r="D368" s="16"/>
      <c r="E368" s="16"/>
      <c r="F368" s="16"/>
    </row>
    <row r="369" spans="2:6" x14ac:dyDescent="0.2">
      <c r="B369" s="20"/>
      <c r="C369" s="16"/>
      <c r="D369" s="16"/>
      <c r="E369" s="16"/>
      <c r="F369" s="16"/>
    </row>
    <row r="370" spans="2:6" x14ac:dyDescent="0.2">
      <c r="B370" s="20"/>
      <c r="C370" s="16"/>
      <c r="D370" s="16"/>
      <c r="E370" s="16"/>
      <c r="F370" s="16"/>
    </row>
    <row r="371" spans="2:6" x14ac:dyDescent="0.2">
      <c r="B371" s="20"/>
      <c r="C371" s="16"/>
      <c r="D371" s="16"/>
      <c r="E371" s="16"/>
      <c r="F371" s="16"/>
    </row>
    <row r="372" spans="2:6" x14ac:dyDescent="0.2">
      <c r="B372" s="27" t="s">
        <v>8</v>
      </c>
      <c r="C372" s="57">
        <v>289688.15700000001</v>
      </c>
      <c r="D372" s="57">
        <v>332900.29399999999</v>
      </c>
      <c r="E372" s="19"/>
      <c r="F372" s="19"/>
    </row>
    <row r="373" spans="2:6" x14ac:dyDescent="0.2">
      <c r="B373" s="20" t="s">
        <v>37</v>
      </c>
      <c r="C373" s="16">
        <v>47929.671999999991</v>
      </c>
      <c r="D373" s="16">
        <v>67366.998999999996</v>
      </c>
      <c r="E373" s="16"/>
      <c r="F373" s="16"/>
    </row>
    <row r="374" spans="2:6" x14ac:dyDescent="0.2">
      <c r="B374" s="20" t="s">
        <v>41</v>
      </c>
      <c r="C374" s="16">
        <v>21651.476999999999</v>
      </c>
      <c r="D374" s="16">
        <v>39399.539000000004</v>
      </c>
      <c r="E374" s="16"/>
      <c r="F374" s="16"/>
    </row>
    <row r="375" spans="2:6" x14ac:dyDescent="0.2">
      <c r="B375" s="20" t="s">
        <v>49</v>
      </c>
      <c r="C375" s="16">
        <v>28059.72</v>
      </c>
      <c r="D375" s="16">
        <v>36755.07</v>
      </c>
      <c r="E375" s="16"/>
      <c r="F375" s="16"/>
    </row>
    <row r="376" spans="2:6" x14ac:dyDescent="0.2">
      <c r="B376" s="20" t="s">
        <v>39</v>
      </c>
      <c r="C376" s="16">
        <v>2912.29</v>
      </c>
      <c r="D376" s="16">
        <v>35456.432000000001</v>
      </c>
      <c r="E376" s="16"/>
      <c r="F376" s="16"/>
    </row>
    <row r="377" spans="2:6" x14ac:dyDescent="0.2">
      <c r="B377" s="20" t="s">
        <v>63</v>
      </c>
      <c r="C377" s="16">
        <v>46364.639999999992</v>
      </c>
      <c r="D377" s="16">
        <v>26625.989999999998</v>
      </c>
      <c r="E377" s="16"/>
      <c r="F377" s="16"/>
    </row>
    <row r="378" spans="2:6" x14ac:dyDescent="0.2">
      <c r="B378" s="20" t="s">
        <v>44</v>
      </c>
      <c r="C378" s="16">
        <v>10500.973</v>
      </c>
      <c r="D378" s="16">
        <v>17998.732</v>
      </c>
      <c r="E378" s="16"/>
      <c r="F378" s="16"/>
    </row>
    <row r="379" spans="2:6" x14ac:dyDescent="0.2">
      <c r="B379" s="20" t="s">
        <v>36</v>
      </c>
      <c r="C379" s="16">
        <v>43793.609999999993</v>
      </c>
      <c r="D379" s="16">
        <v>9895.7200000000012</v>
      </c>
      <c r="E379" s="16"/>
      <c r="F379" s="16"/>
    </row>
    <row r="380" spans="2:6" x14ac:dyDescent="0.2">
      <c r="B380" s="20" t="s">
        <v>68</v>
      </c>
      <c r="C380" s="16">
        <v>14567.29</v>
      </c>
      <c r="D380" s="16">
        <v>6205.4</v>
      </c>
      <c r="E380" s="16"/>
      <c r="F380" s="16"/>
    </row>
    <row r="381" spans="2:6" x14ac:dyDescent="0.2">
      <c r="B381" s="20" t="s">
        <v>215</v>
      </c>
      <c r="C381" s="16">
        <v>718.02</v>
      </c>
      <c r="D381" s="16">
        <v>4768.7300000000005</v>
      </c>
      <c r="E381" s="16"/>
      <c r="F381" s="16"/>
    </row>
    <row r="382" spans="2:6" x14ac:dyDescent="0.2">
      <c r="B382" s="20" t="s">
        <v>60</v>
      </c>
      <c r="C382" s="16">
        <v>7470.7999999999993</v>
      </c>
      <c r="D382" s="16">
        <v>3728.04</v>
      </c>
      <c r="E382" s="16"/>
      <c r="F382" s="16"/>
    </row>
    <row r="383" spans="2:6" x14ac:dyDescent="0.2">
      <c r="B383" s="20" t="s">
        <v>202</v>
      </c>
      <c r="C383" s="16">
        <v>4136.49</v>
      </c>
      <c r="D383" s="16">
        <v>2922.55</v>
      </c>
      <c r="E383" s="16"/>
      <c r="F383" s="16"/>
    </row>
    <row r="384" spans="2:6" x14ac:dyDescent="0.2">
      <c r="B384" s="20"/>
      <c r="C384" s="16"/>
      <c r="D384" s="16"/>
      <c r="E384" s="16"/>
      <c r="F384" s="16"/>
    </row>
    <row r="385" spans="2:6" x14ac:dyDescent="0.2">
      <c r="B385" s="27" t="s">
        <v>4</v>
      </c>
      <c r="C385" s="57">
        <v>314084.01500000001</v>
      </c>
      <c r="D385" s="57">
        <v>390776.80699999997</v>
      </c>
      <c r="E385" s="42">
        <v>714.63100000000009</v>
      </c>
      <c r="F385" s="42">
        <v>585.69299999999998</v>
      </c>
    </row>
    <row r="386" spans="2:6" x14ac:dyDescent="0.2">
      <c r="B386" s="20" t="s">
        <v>35</v>
      </c>
      <c r="C386" s="57">
        <v>131784.17500000002</v>
      </c>
      <c r="D386" s="57">
        <v>175675.179</v>
      </c>
      <c r="E386" s="42">
        <v>298.62</v>
      </c>
      <c r="F386" s="42">
        <v>275.41300000000001</v>
      </c>
    </row>
    <row r="387" spans="2:6" x14ac:dyDescent="0.2">
      <c r="B387" s="20" t="s">
        <v>37</v>
      </c>
      <c r="C387" s="57">
        <v>37653.618000000002</v>
      </c>
      <c r="D387" s="57">
        <v>169877.34300000002</v>
      </c>
      <c r="E387" s="42">
        <v>75.897000000000006</v>
      </c>
      <c r="F387" s="42">
        <v>240.499</v>
      </c>
    </row>
    <row r="388" spans="2:6" x14ac:dyDescent="0.2">
      <c r="B388" s="20" t="s">
        <v>39</v>
      </c>
      <c r="C388" s="57">
        <v>35688</v>
      </c>
      <c r="D388" s="57">
        <v>41940.737999999998</v>
      </c>
      <c r="E388" s="42">
        <v>72.240000000000009</v>
      </c>
      <c r="F388" s="42">
        <v>65.276999999999987</v>
      </c>
    </row>
    <row r="389" spans="2:6" x14ac:dyDescent="0.2">
      <c r="B389" s="20" t="s">
        <v>36</v>
      </c>
      <c r="C389" s="57">
        <v>108958.22200000001</v>
      </c>
      <c r="D389" s="57">
        <v>3085.067</v>
      </c>
      <c r="E389" s="42">
        <v>267.87399999999997</v>
      </c>
      <c r="F389" s="42">
        <v>4.43</v>
      </c>
    </row>
    <row r="390" spans="2:6" x14ac:dyDescent="0.2">
      <c r="B390" s="20" t="s">
        <v>76</v>
      </c>
      <c r="C390" s="57">
        <v>0</v>
      </c>
      <c r="D390" s="57">
        <v>198.48</v>
      </c>
      <c r="E390" s="42">
        <v>0</v>
      </c>
      <c r="F390" s="42">
        <v>7.3999999999999996E-2</v>
      </c>
    </row>
    <row r="391" spans="2:6" x14ac:dyDescent="0.2">
      <c r="B391" s="20" t="s">
        <v>70</v>
      </c>
      <c r="C391" s="16">
        <v>0</v>
      </c>
      <c r="D391" s="16">
        <v>0</v>
      </c>
      <c r="E391" s="16">
        <v>0</v>
      </c>
      <c r="F391" s="16">
        <v>0</v>
      </c>
    </row>
    <row r="392" spans="2:6" x14ac:dyDescent="0.2">
      <c r="B392" s="20" t="s">
        <v>210</v>
      </c>
      <c r="C392" s="16">
        <v>0</v>
      </c>
      <c r="D392" s="16">
        <v>0</v>
      </c>
      <c r="E392" s="16">
        <v>0</v>
      </c>
      <c r="F392" s="16">
        <v>0</v>
      </c>
    </row>
    <row r="393" spans="2:6" x14ac:dyDescent="0.2">
      <c r="B393" s="20"/>
      <c r="C393" s="16"/>
      <c r="D393" s="16"/>
      <c r="E393" s="16"/>
      <c r="F393" s="16"/>
    </row>
    <row r="394" spans="2:6" x14ac:dyDescent="0.2">
      <c r="B394" s="20"/>
      <c r="C394" s="16"/>
      <c r="D394" s="16"/>
      <c r="E394" s="16"/>
      <c r="F394" s="16"/>
    </row>
    <row r="395" spans="2:6" x14ac:dyDescent="0.2">
      <c r="B395" s="20"/>
      <c r="C395" s="16"/>
      <c r="D395" s="16"/>
      <c r="E395" s="16"/>
      <c r="F395" s="16"/>
    </row>
    <row r="396" spans="2:6" x14ac:dyDescent="0.2">
      <c r="B396" s="20"/>
      <c r="C396" s="16"/>
      <c r="D396" s="16"/>
      <c r="E396" s="16"/>
      <c r="F396" s="16"/>
    </row>
    <row r="397" spans="2:6" x14ac:dyDescent="0.2">
      <c r="B397" s="20"/>
      <c r="C397" s="16"/>
      <c r="D397" s="16"/>
      <c r="E397" s="16"/>
      <c r="F397" s="16"/>
    </row>
    <row r="398" spans="2:6" x14ac:dyDescent="0.2">
      <c r="B398" s="26" t="s">
        <v>2</v>
      </c>
      <c r="C398" s="57">
        <v>89541.967000000004</v>
      </c>
      <c r="D398" s="57">
        <v>123178.478</v>
      </c>
      <c r="E398" s="19">
        <v>18.727408</v>
      </c>
      <c r="F398" s="19">
        <v>16.494666000000002</v>
      </c>
    </row>
    <row r="399" spans="2:6" x14ac:dyDescent="0.2">
      <c r="B399" s="20" t="s">
        <v>53</v>
      </c>
      <c r="C399" s="57">
        <v>15730</v>
      </c>
      <c r="D399" s="57">
        <v>71485.290999999997</v>
      </c>
      <c r="E399" s="16">
        <v>8.6</v>
      </c>
      <c r="F399" s="16">
        <v>11.1</v>
      </c>
    </row>
    <row r="400" spans="2:6" x14ac:dyDescent="0.2">
      <c r="B400" s="20" t="s">
        <v>36</v>
      </c>
      <c r="C400" s="57">
        <v>14269.609</v>
      </c>
      <c r="D400" s="57">
        <v>21892.16</v>
      </c>
      <c r="E400" s="16">
        <v>1.6709599999999998</v>
      </c>
      <c r="F400" s="16">
        <v>2.8005</v>
      </c>
    </row>
    <row r="401" spans="2:6" x14ac:dyDescent="0.2">
      <c r="B401" s="20" t="s">
        <v>86</v>
      </c>
      <c r="C401" s="57">
        <v>25840.7</v>
      </c>
      <c r="D401" s="57">
        <v>8897.7199999999993</v>
      </c>
      <c r="E401" s="16">
        <v>2.8941300000000001</v>
      </c>
      <c r="F401" s="16">
        <v>0.87003999999999992</v>
      </c>
    </row>
    <row r="402" spans="2:6" x14ac:dyDescent="0.2">
      <c r="B402" s="20" t="s">
        <v>44</v>
      </c>
      <c r="C402" s="57">
        <v>15092.316000000001</v>
      </c>
      <c r="D402" s="57">
        <v>6256.0680000000002</v>
      </c>
      <c r="E402" s="16">
        <v>0.89200000000000002</v>
      </c>
      <c r="F402" s="16">
        <v>0.24919999999999998</v>
      </c>
    </row>
    <row r="403" spans="2:6" x14ac:dyDescent="0.2">
      <c r="B403" s="20" t="s">
        <v>37</v>
      </c>
      <c r="C403" s="57">
        <v>4972.4000000000005</v>
      </c>
      <c r="D403" s="57">
        <v>6061.1479999999992</v>
      </c>
      <c r="E403" s="16">
        <v>1.32578</v>
      </c>
      <c r="F403" s="16">
        <v>0.8208399999999999</v>
      </c>
    </row>
    <row r="404" spans="2:6" x14ac:dyDescent="0.2">
      <c r="B404" s="20" t="s">
        <v>202</v>
      </c>
      <c r="C404" s="57">
        <v>0</v>
      </c>
      <c r="D404" s="57">
        <v>4100</v>
      </c>
      <c r="E404" s="16"/>
      <c r="F404" s="16"/>
    </row>
    <row r="405" spans="2:6" x14ac:dyDescent="0.2">
      <c r="B405" s="20" t="s">
        <v>210</v>
      </c>
      <c r="C405" s="57">
        <v>4724.59</v>
      </c>
      <c r="D405" s="57">
        <v>2336.9</v>
      </c>
      <c r="E405" s="16">
        <v>0.58240999999999998</v>
      </c>
      <c r="F405" s="16">
        <v>9.6000000000000002E-2</v>
      </c>
    </row>
    <row r="406" spans="2:6" x14ac:dyDescent="0.2">
      <c r="B406" s="20" t="s">
        <v>39</v>
      </c>
      <c r="C406" s="57">
        <v>1485.0360000000001</v>
      </c>
      <c r="D406" s="57">
        <v>1828.7950000000001</v>
      </c>
      <c r="E406" s="16">
        <v>8.2228000000000009E-2</v>
      </c>
      <c r="F406" s="16">
        <v>0.14658600000000002</v>
      </c>
    </row>
    <row r="407" spans="2:6" x14ac:dyDescent="0.2">
      <c r="B407" s="20" t="s">
        <v>35</v>
      </c>
      <c r="C407" s="57">
        <v>336.226</v>
      </c>
      <c r="D407" s="57">
        <v>320.39600000000002</v>
      </c>
      <c r="E407" s="16">
        <v>1.35E-2</v>
      </c>
      <c r="F407" s="16">
        <v>1.15E-2</v>
      </c>
    </row>
    <row r="408" spans="2:6" x14ac:dyDescent="0.2">
      <c r="B408" s="20" t="s">
        <v>49</v>
      </c>
      <c r="C408" s="57">
        <v>2034.55</v>
      </c>
      <c r="D408" s="57">
        <v>0</v>
      </c>
      <c r="E408" s="16"/>
      <c r="F408" s="16"/>
    </row>
    <row r="409" spans="2:6" x14ac:dyDescent="0.2">
      <c r="B409" s="20" t="s">
        <v>50</v>
      </c>
      <c r="C409" s="57">
        <v>0</v>
      </c>
      <c r="D409" s="57">
        <v>0</v>
      </c>
      <c r="E409" s="16">
        <v>0</v>
      </c>
      <c r="F409" s="16">
        <v>0</v>
      </c>
    </row>
    <row r="410" spans="2:6" x14ac:dyDescent="0.2">
      <c r="B410" s="20" t="s">
        <v>70</v>
      </c>
      <c r="C410" s="57">
        <v>0</v>
      </c>
      <c r="D410" s="57">
        <v>0</v>
      </c>
      <c r="E410" s="16">
        <v>0</v>
      </c>
      <c r="F410" s="16">
        <v>0</v>
      </c>
    </row>
    <row r="411" spans="2:6" x14ac:dyDescent="0.2">
      <c r="B411" s="20" t="s">
        <v>41</v>
      </c>
      <c r="C411" s="57">
        <v>0</v>
      </c>
      <c r="D411" s="57">
        <v>0</v>
      </c>
      <c r="E411" s="16">
        <v>0</v>
      </c>
      <c r="F411" s="16">
        <v>0</v>
      </c>
    </row>
    <row r="412" spans="2:6" x14ac:dyDescent="0.2">
      <c r="B412" s="20" t="s">
        <v>68</v>
      </c>
      <c r="C412" s="57">
        <v>890.45</v>
      </c>
      <c r="D412" s="57">
        <v>0</v>
      </c>
      <c r="E412" s="16">
        <v>0.04</v>
      </c>
      <c r="F412" s="16">
        <v>0</v>
      </c>
    </row>
    <row r="413" spans="2:6" x14ac:dyDescent="0.2">
      <c r="B413" s="20" t="s">
        <v>48</v>
      </c>
      <c r="C413" s="16">
        <v>4166.09</v>
      </c>
      <c r="D413" s="16">
        <v>0</v>
      </c>
      <c r="E413" s="16">
        <v>2.3624000000000001</v>
      </c>
      <c r="F413" s="16">
        <v>0</v>
      </c>
    </row>
    <row r="414" spans="2:6" x14ac:dyDescent="0.2">
      <c r="B414" s="20" t="s">
        <v>82</v>
      </c>
      <c r="C414" s="16">
        <v>0</v>
      </c>
      <c r="D414" s="16">
        <v>0</v>
      </c>
      <c r="E414" s="16"/>
      <c r="F414" s="16"/>
    </row>
    <row r="415" spans="2:6" x14ac:dyDescent="0.2">
      <c r="B415" s="20"/>
      <c r="C415" s="16"/>
      <c r="D415" s="16"/>
      <c r="E415" s="16">
        <v>0</v>
      </c>
      <c r="F415" s="16">
        <v>0</v>
      </c>
    </row>
    <row r="416" spans="2:6" x14ac:dyDescent="0.2">
      <c r="B416" s="20"/>
      <c r="C416" s="16"/>
      <c r="D416" s="16"/>
      <c r="E416" s="16">
        <v>0</v>
      </c>
      <c r="F416" s="16">
        <v>0</v>
      </c>
    </row>
    <row r="417" spans="2:6" x14ac:dyDescent="0.2">
      <c r="B417" s="20"/>
      <c r="C417" s="16"/>
      <c r="D417" s="16"/>
      <c r="E417" s="16"/>
      <c r="F417" s="16"/>
    </row>
    <row r="418" spans="2:6" x14ac:dyDescent="0.2">
      <c r="B418" s="20"/>
      <c r="C418" s="16"/>
      <c r="D418" s="16"/>
      <c r="E418" s="16"/>
      <c r="F418" s="16"/>
    </row>
    <row r="419" spans="2:6" x14ac:dyDescent="0.2">
      <c r="B419" s="20"/>
      <c r="C419" s="16"/>
      <c r="D419" s="16"/>
      <c r="E419" s="16"/>
      <c r="F419" s="16"/>
    </row>
    <row r="420" spans="2:6" x14ac:dyDescent="0.2">
      <c r="B420" s="20"/>
      <c r="C420" s="16"/>
      <c r="D420" s="16"/>
      <c r="E420" s="16"/>
      <c r="F420" s="16"/>
    </row>
    <row r="421" spans="2:6" x14ac:dyDescent="0.2">
      <c r="B421" s="27" t="s">
        <v>3</v>
      </c>
      <c r="C421" s="57">
        <v>204416.09400000001</v>
      </c>
      <c r="D421" s="57">
        <v>131085.011</v>
      </c>
      <c r="E421" s="19">
        <v>24.248124000000001</v>
      </c>
      <c r="F421" s="19">
        <v>13.239275999999998</v>
      </c>
    </row>
    <row r="422" spans="2:6" x14ac:dyDescent="0.2">
      <c r="B422" s="20" t="s">
        <v>36</v>
      </c>
      <c r="C422" s="57">
        <v>147957.682</v>
      </c>
      <c r="D422" s="57">
        <v>94080.085000000006</v>
      </c>
      <c r="E422" s="16">
        <v>12.17282</v>
      </c>
      <c r="F422" s="16">
        <v>7.8265600000000006</v>
      </c>
    </row>
    <row r="423" spans="2:6" x14ac:dyDescent="0.2">
      <c r="B423" s="20" t="s">
        <v>52</v>
      </c>
      <c r="C423" s="57">
        <v>23724.41</v>
      </c>
      <c r="D423" s="57">
        <v>9732.9699999999993</v>
      </c>
      <c r="E423" s="16">
        <v>0.29270000000000002</v>
      </c>
      <c r="F423" s="16">
        <v>0.15</v>
      </c>
    </row>
    <row r="424" spans="2:6" x14ac:dyDescent="0.2">
      <c r="B424" s="20" t="s">
        <v>44</v>
      </c>
      <c r="C424" s="57">
        <v>7306.5</v>
      </c>
      <c r="D424" s="57">
        <v>9110.2479999999996</v>
      </c>
      <c r="E424" s="16">
        <v>1.1609290000000001</v>
      </c>
      <c r="F424" s="16">
        <v>1.3483510000000001</v>
      </c>
    </row>
    <row r="425" spans="2:6" x14ac:dyDescent="0.2">
      <c r="B425" s="20" t="s">
        <v>35</v>
      </c>
      <c r="C425" s="57">
        <v>4268.4310000000005</v>
      </c>
      <c r="D425" s="57">
        <v>4242.2110000000002</v>
      </c>
      <c r="E425" s="16"/>
      <c r="F425" s="16"/>
    </row>
    <row r="426" spans="2:6" x14ac:dyDescent="0.2">
      <c r="B426" s="20" t="s">
        <v>39</v>
      </c>
      <c r="C426" s="57">
        <v>2471.4900000000002</v>
      </c>
      <c r="D426" s="57">
        <v>3785.2999999999997</v>
      </c>
      <c r="E426" s="16">
        <v>1.1938800000000001</v>
      </c>
      <c r="F426" s="16">
        <v>1.1668750000000001</v>
      </c>
    </row>
    <row r="427" spans="2:6" x14ac:dyDescent="0.2">
      <c r="B427" s="20" t="s">
        <v>41</v>
      </c>
      <c r="C427" s="57">
        <v>7108.1589999999997</v>
      </c>
      <c r="D427" s="57">
        <v>3383.0839999999998</v>
      </c>
      <c r="E427" s="16"/>
      <c r="F427" s="16"/>
    </row>
    <row r="428" spans="2:6" x14ac:dyDescent="0.2">
      <c r="B428" s="20" t="s">
        <v>37</v>
      </c>
      <c r="C428" s="57">
        <v>2136.8360000000002</v>
      </c>
      <c r="D428" s="57">
        <v>3351.8729999999996</v>
      </c>
      <c r="E428" s="16">
        <v>0.66044100000000006</v>
      </c>
      <c r="F428" s="16">
        <v>1.4626269999999999</v>
      </c>
    </row>
    <row r="429" spans="2:6" x14ac:dyDescent="0.2">
      <c r="B429" s="20" t="s">
        <v>202</v>
      </c>
      <c r="C429" s="57">
        <v>104.21000000000001</v>
      </c>
      <c r="D429" s="57">
        <v>1614.8899999999999</v>
      </c>
      <c r="E429" s="16">
        <v>2.5600000000000002E-3</v>
      </c>
      <c r="F429" s="16">
        <v>4.8860000000000001E-2</v>
      </c>
    </row>
    <row r="430" spans="2:6" x14ac:dyDescent="0.2">
      <c r="B430" s="20" t="s">
        <v>203</v>
      </c>
      <c r="C430" s="57">
        <v>0</v>
      </c>
      <c r="D430" s="57">
        <v>764.755</v>
      </c>
      <c r="E430" s="16">
        <v>0</v>
      </c>
      <c r="F430" s="16">
        <v>0.13567199999999999</v>
      </c>
    </row>
    <row r="431" spans="2:6" x14ac:dyDescent="0.2">
      <c r="B431" s="20" t="s">
        <v>62</v>
      </c>
      <c r="C431" s="57">
        <v>0</v>
      </c>
      <c r="D431" s="57">
        <v>359.63299999999998</v>
      </c>
      <c r="E431" s="16">
        <v>0</v>
      </c>
      <c r="F431" s="16">
        <v>2.3800000000000002E-2</v>
      </c>
    </row>
    <row r="432" spans="2:6" x14ac:dyDescent="0.2">
      <c r="B432" s="20" t="s">
        <v>210</v>
      </c>
      <c r="C432" s="57">
        <v>174.85999999999999</v>
      </c>
      <c r="D432" s="57">
        <v>235.92000000000002</v>
      </c>
      <c r="E432" s="16">
        <v>3.0169999999999999E-2</v>
      </c>
      <c r="F432" s="16">
        <v>8.7100000000000007E-3</v>
      </c>
    </row>
    <row r="433" spans="2:6" x14ac:dyDescent="0.2">
      <c r="B433" s="20" t="s">
        <v>83</v>
      </c>
      <c r="C433" s="57">
        <v>0</v>
      </c>
      <c r="D433" s="57">
        <v>175.45100000000002</v>
      </c>
      <c r="E433" s="16">
        <v>0</v>
      </c>
      <c r="F433" s="16">
        <v>1.01E-2</v>
      </c>
    </row>
    <row r="434" spans="2:6" x14ac:dyDescent="0.2">
      <c r="B434" s="20" t="s">
        <v>70</v>
      </c>
      <c r="C434" s="57">
        <v>174.786</v>
      </c>
      <c r="D434" s="57">
        <v>92.558999999999997</v>
      </c>
      <c r="E434" s="16">
        <v>3.2048E-2</v>
      </c>
      <c r="F434" s="16">
        <v>2.8468E-2</v>
      </c>
    </row>
    <row r="435" spans="2:6" x14ac:dyDescent="0.2">
      <c r="B435" s="20" t="s">
        <v>59</v>
      </c>
      <c r="C435" s="57">
        <v>683.95</v>
      </c>
      <c r="D435" s="57">
        <v>89.873999999999995</v>
      </c>
      <c r="E435" s="16">
        <v>5.3899999999999997E-2</v>
      </c>
      <c r="F435" s="16">
        <v>0.01</v>
      </c>
    </row>
    <row r="436" spans="2:6" x14ac:dyDescent="0.2">
      <c r="B436" s="20" t="s">
        <v>45</v>
      </c>
      <c r="C436" s="57">
        <v>139.708</v>
      </c>
      <c r="D436" s="57">
        <v>35.953000000000003</v>
      </c>
      <c r="E436" s="16">
        <v>8.8199999999999997E-3</v>
      </c>
      <c r="F436" s="16">
        <v>2.1000000000000003E-3</v>
      </c>
    </row>
    <row r="437" spans="2:6" x14ac:dyDescent="0.2">
      <c r="B437" s="20" t="s">
        <v>60</v>
      </c>
      <c r="C437" s="57">
        <v>243</v>
      </c>
      <c r="D437" s="57">
        <v>20.55</v>
      </c>
      <c r="E437" s="16">
        <v>3.7499999999999999E-2</v>
      </c>
      <c r="F437" s="16">
        <v>1.0200000000000001E-3</v>
      </c>
    </row>
    <row r="438" spans="2:6" x14ac:dyDescent="0.2">
      <c r="B438" s="20" t="s">
        <v>53</v>
      </c>
      <c r="C438" s="57">
        <v>0</v>
      </c>
      <c r="D438" s="57">
        <v>8.7750000000000004</v>
      </c>
      <c r="E438" s="16">
        <v>0</v>
      </c>
      <c r="F438" s="16">
        <v>1.2600000000000001E-3</v>
      </c>
    </row>
    <row r="439" spans="2:6" x14ac:dyDescent="0.2">
      <c r="B439" s="20" t="s">
        <v>50</v>
      </c>
      <c r="C439" s="57">
        <v>0</v>
      </c>
      <c r="D439" s="57">
        <v>0.88</v>
      </c>
      <c r="E439" s="16">
        <v>0</v>
      </c>
      <c r="F439" s="16">
        <v>3.4000000000000002E-4</v>
      </c>
    </row>
    <row r="440" spans="2:6" x14ac:dyDescent="0.2">
      <c r="B440" s="20" t="s">
        <v>43</v>
      </c>
      <c r="C440" s="57">
        <v>172.142</v>
      </c>
      <c r="D440" s="57">
        <v>0</v>
      </c>
      <c r="E440" s="16">
        <v>3.1199999999999999E-3</v>
      </c>
      <c r="F440" s="16">
        <v>0</v>
      </c>
    </row>
    <row r="441" spans="2:6" x14ac:dyDescent="0.2">
      <c r="B441" s="20" t="s">
        <v>79</v>
      </c>
      <c r="C441" s="57">
        <v>30.01</v>
      </c>
      <c r="D441" s="57">
        <v>0</v>
      </c>
      <c r="E441" s="16">
        <v>1.2600000000000001E-3</v>
      </c>
      <c r="F441" s="16">
        <v>0</v>
      </c>
    </row>
    <row r="442" spans="2:6" x14ac:dyDescent="0.2">
      <c r="B442" s="20" t="s">
        <v>55</v>
      </c>
      <c r="C442" s="57">
        <v>35.06</v>
      </c>
      <c r="D442" s="57">
        <v>0</v>
      </c>
      <c r="E442" s="16"/>
      <c r="F442" s="16"/>
    </row>
    <row r="443" spans="2:6" x14ac:dyDescent="0.2">
      <c r="B443" s="20" t="s">
        <v>49</v>
      </c>
      <c r="C443" s="16">
        <v>0</v>
      </c>
      <c r="D443" s="16">
        <v>0</v>
      </c>
      <c r="E443" s="16">
        <v>0</v>
      </c>
      <c r="F443" s="16">
        <v>0</v>
      </c>
    </row>
    <row r="444" spans="2:6" x14ac:dyDescent="0.2">
      <c r="B444" s="20" t="s">
        <v>71</v>
      </c>
      <c r="C444" s="16">
        <v>0</v>
      </c>
      <c r="D444" s="16">
        <v>0</v>
      </c>
      <c r="E444" s="16">
        <v>0</v>
      </c>
      <c r="F444" s="16">
        <v>0</v>
      </c>
    </row>
    <row r="445" spans="2:6" x14ac:dyDescent="0.2">
      <c r="B445" s="20" t="s">
        <v>54</v>
      </c>
      <c r="C445" s="16">
        <v>202.96</v>
      </c>
      <c r="D445" s="16">
        <v>0</v>
      </c>
      <c r="E445" s="16">
        <v>1.5E-3</v>
      </c>
      <c r="F445" s="16">
        <v>0</v>
      </c>
    </row>
    <row r="446" spans="2:6" x14ac:dyDescent="0.2">
      <c r="B446" s="20" t="s">
        <v>89</v>
      </c>
      <c r="C446" s="16">
        <v>0</v>
      </c>
      <c r="D446" s="16">
        <v>0</v>
      </c>
      <c r="E446" s="16">
        <v>0</v>
      </c>
      <c r="F446" s="16">
        <v>0</v>
      </c>
    </row>
    <row r="447" spans="2:6" x14ac:dyDescent="0.2">
      <c r="B447" s="20" t="s">
        <v>68</v>
      </c>
      <c r="C447" s="16">
        <v>7481.9</v>
      </c>
      <c r="D447" s="16">
        <v>0</v>
      </c>
      <c r="E447" s="16"/>
      <c r="F447" s="16"/>
    </row>
    <row r="448" spans="2:6" x14ac:dyDescent="0.2">
      <c r="B448" s="20" t="s">
        <v>76</v>
      </c>
      <c r="C448" s="16">
        <v>0</v>
      </c>
      <c r="D448" s="16">
        <v>0</v>
      </c>
      <c r="E448" s="16"/>
      <c r="F448" s="16"/>
    </row>
    <row r="449" spans="2:6" x14ac:dyDescent="0.2">
      <c r="B449" s="20"/>
      <c r="C449" s="16"/>
      <c r="D449" s="16"/>
      <c r="E449" s="16"/>
      <c r="F449" s="16"/>
    </row>
    <row r="450" spans="2:6" x14ac:dyDescent="0.2">
      <c r="B450" s="20"/>
      <c r="C450" s="16"/>
      <c r="D450" s="16"/>
      <c r="E450" s="16"/>
      <c r="F450" s="16"/>
    </row>
    <row r="451" spans="2:6" x14ac:dyDescent="0.2">
      <c r="B451" s="20"/>
      <c r="C451" s="16"/>
      <c r="D451" s="16"/>
      <c r="E451" s="16"/>
      <c r="F451" s="16"/>
    </row>
    <row r="452" spans="2:6" x14ac:dyDescent="0.2">
      <c r="B452" s="48" t="s">
        <v>32</v>
      </c>
      <c r="C452" s="57">
        <v>2438082.2030000002</v>
      </c>
      <c r="D452" s="57">
        <v>1270765.648</v>
      </c>
      <c r="E452" s="19">
        <v>13226.802710999998</v>
      </c>
      <c r="F452" s="19">
        <v>6297.7378250000002</v>
      </c>
    </row>
    <row r="453" spans="2:6" x14ac:dyDescent="0.2">
      <c r="B453" s="20" t="s">
        <v>36</v>
      </c>
      <c r="C453" s="16">
        <v>454637.46399999998</v>
      </c>
      <c r="D453" s="16">
        <v>540785.99399999995</v>
      </c>
      <c r="E453" s="16">
        <v>3255.5380870000004</v>
      </c>
      <c r="F453" s="16">
        <v>2838.6418399999998</v>
      </c>
    </row>
    <row r="454" spans="2:6" x14ac:dyDescent="0.2">
      <c r="B454" s="20" t="s">
        <v>37</v>
      </c>
      <c r="C454" s="16">
        <v>310045.77299999999</v>
      </c>
      <c r="D454" s="16">
        <v>449920.02299999999</v>
      </c>
      <c r="E454" s="16">
        <v>2397.9546299999997</v>
      </c>
      <c r="F454" s="16">
        <v>2557.739</v>
      </c>
    </row>
    <row r="455" spans="2:6" x14ac:dyDescent="0.2">
      <c r="B455" s="20" t="s">
        <v>39</v>
      </c>
      <c r="C455" s="16">
        <v>186</v>
      </c>
      <c r="D455" s="16">
        <v>47776.064999999995</v>
      </c>
      <c r="E455" s="16">
        <v>4.0000000000000003E-5</v>
      </c>
      <c r="F455" s="16">
        <v>418</v>
      </c>
    </row>
    <row r="456" spans="2:6" x14ac:dyDescent="0.2">
      <c r="B456" s="20" t="s">
        <v>43</v>
      </c>
      <c r="C456" s="16">
        <v>9005.3709999999992</v>
      </c>
      <c r="D456" s="16">
        <v>25823.32</v>
      </c>
      <c r="E456" s="16">
        <v>2.7859809999999996</v>
      </c>
      <c r="F456" s="16">
        <v>10.653799999999999</v>
      </c>
    </row>
    <row r="457" spans="2:6" x14ac:dyDescent="0.2">
      <c r="B457" s="20" t="s">
        <v>44</v>
      </c>
      <c r="C457" s="16">
        <v>7936.2280000000001</v>
      </c>
      <c r="D457" s="16">
        <v>20982.985000000001</v>
      </c>
      <c r="E457" s="16">
        <v>3.7986239999999998</v>
      </c>
      <c r="F457" s="16">
        <v>8.1452899999999993</v>
      </c>
    </row>
    <row r="458" spans="2:6" x14ac:dyDescent="0.2">
      <c r="B458" s="20" t="s">
        <v>41</v>
      </c>
      <c r="C458" s="16">
        <v>155040.69099999999</v>
      </c>
      <c r="D458" s="16">
        <v>20966.207000000002</v>
      </c>
      <c r="E458" s="16">
        <v>906</v>
      </c>
      <c r="F458" s="16">
        <v>94</v>
      </c>
    </row>
    <row r="459" spans="2:6" x14ac:dyDescent="0.2">
      <c r="B459" s="20"/>
      <c r="C459" s="16"/>
      <c r="D459" s="16"/>
      <c r="E459" s="16"/>
      <c r="F459" s="16"/>
    </row>
    <row r="460" spans="2:6" x14ac:dyDescent="0.2">
      <c r="B460" s="20"/>
      <c r="C460" s="16"/>
      <c r="D460" s="16"/>
      <c r="E460" s="16"/>
      <c r="F460" s="16"/>
    </row>
    <row r="461" spans="2:6" x14ac:dyDescent="0.2">
      <c r="B461" s="20"/>
      <c r="C461" s="16"/>
      <c r="D461" s="16"/>
      <c r="E461" s="16"/>
      <c r="F461" s="16"/>
    </row>
    <row r="462" spans="2:6" x14ac:dyDescent="0.2">
      <c r="B462" s="20"/>
      <c r="C462" s="16"/>
      <c r="D462" s="16"/>
      <c r="E462" s="16"/>
      <c r="F462" s="16"/>
    </row>
    <row r="463" spans="2:6" x14ac:dyDescent="0.2">
      <c r="B463" s="20"/>
      <c r="C463" s="16"/>
      <c r="D463" s="16"/>
      <c r="E463" s="16"/>
      <c r="F463" s="16"/>
    </row>
    <row r="464" spans="2:6" x14ac:dyDescent="0.2">
      <c r="B464" s="20"/>
      <c r="C464" s="16"/>
      <c r="D464" s="16"/>
      <c r="E464" s="16"/>
      <c r="F464" s="16"/>
    </row>
    <row r="465" spans="2:6" x14ac:dyDescent="0.2">
      <c r="B465" s="20"/>
      <c r="C465" s="16"/>
      <c r="D465" s="16"/>
      <c r="E465" s="16"/>
      <c r="F465" s="16"/>
    </row>
    <row r="466" spans="2:6" x14ac:dyDescent="0.2">
      <c r="B466" s="20"/>
      <c r="C466" s="16"/>
      <c r="D466" s="16"/>
      <c r="E466" s="16"/>
      <c r="F466" s="16"/>
    </row>
    <row r="467" spans="2:6" x14ac:dyDescent="0.2">
      <c r="B467" s="20"/>
      <c r="C467" s="16"/>
      <c r="D467" s="16"/>
      <c r="E467" s="16"/>
      <c r="F467" s="16"/>
    </row>
    <row r="468" spans="2:6" x14ac:dyDescent="0.2">
      <c r="B468" s="20"/>
      <c r="C468" s="16"/>
      <c r="D468" s="16"/>
      <c r="E468" s="16"/>
      <c r="F468" s="16"/>
    </row>
    <row r="469" spans="2:6" x14ac:dyDescent="0.2">
      <c r="B469" s="20"/>
      <c r="C469" s="16"/>
      <c r="D469" s="16"/>
      <c r="E469" s="16"/>
      <c r="F469" s="16"/>
    </row>
    <row r="470" spans="2:6" x14ac:dyDescent="0.2">
      <c r="B470" s="20"/>
      <c r="C470" s="16"/>
      <c r="D470" s="16"/>
      <c r="E470" s="16"/>
      <c r="F470" s="16"/>
    </row>
    <row r="471" spans="2:6" x14ac:dyDescent="0.2">
      <c r="B471" s="20"/>
      <c r="C471" s="16"/>
      <c r="D471" s="16"/>
      <c r="E471" s="16"/>
      <c r="F471" s="16"/>
    </row>
    <row r="472" spans="2:6" x14ac:dyDescent="0.2">
      <c r="B472" s="27" t="s">
        <v>9</v>
      </c>
      <c r="C472" s="57">
        <v>1190095.6730000002</v>
      </c>
      <c r="D472" s="57">
        <v>136735.06</v>
      </c>
      <c r="E472" s="19">
        <v>6514.7109999999993</v>
      </c>
      <c r="F472" s="19">
        <v>232.63400000000001</v>
      </c>
    </row>
    <row r="473" spans="2:6" x14ac:dyDescent="0.2">
      <c r="B473" s="20" t="s">
        <v>37</v>
      </c>
      <c r="C473" s="16">
        <v>99685.073000000004</v>
      </c>
      <c r="D473" s="16">
        <v>136735.06</v>
      </c>
      <c r="E473" s="16">
        <v>69</v>
      </c>
      <c r="F473" s="16">
        <v>232.63400000000001</v>
      </c>
    </row>
    <row r="474" spans="2:6" x14ac:dyDescent="0.2">
      <c r="B474" s="20" t="s">
        <v>69</v>
      </c>
      <c r="C474" s="16">
        <v>1090410.6000000001</v>
      </c>
      <c r="D474" s="16">
        <v>0</v>
      </c>
      <c r="E474" s="16">
        <v>6445.7109999999993</v>
      </c>
      <c r="F474" s="16">
        <v>0</v>
      </c>
    </row>
    <row r="475" spans="2:6" x14ac:dyDescent="0.2">
      <c r="B475" s="20"/>
      <c r="C475" s="16"/>
      <c r="D475" s="16"/>
      <c r="E475" s="16"/>
      <c r="F475" s="16"/>
    </row>
    <row r="476" spans="2:6" x14ac:dyDescent="0.2">
      <c r="B476" s="20"/>
      <c r="C476" s="16"/>
      <c r="D476" s="16"/>
      <c r="E476" s="16"/>
      <c r="F476" s="16"/>
    </row>
    <row r="477" spans="2:6" x14ac:dyDescent="0.2">
      <c r="B477" s="20"/>
      <c r="C477" s="16"/>
      <c r="D477" s="16"/>
      <c r="E477" s="16"/>
      <c r="F477" s="16"/>
    </row>
    <row r="478" spans="2:6" x14ac:dyDescent="0.2">
      <c r="B478" s="27" t="s">
        <v>95</v>
      </c>
      <c r="C478" s="57">
        <v>47624.561000000002</v>
      </c>
      <c r="D478" s="57">
        <v>39734.960999999996</v>
      </c>
      <c r="E478" s="19">
        <v>1570.1071099999999</v>
      </c>
      <c r="F478" s="19">
        <v>1438.80134</v>
      </c>
    </row>
    <row r="479" spans="2:6" x14ac:dyDescent="0.2">
      <c r="B479" s="20" t="s">
        <v>210</v>
      </c>
      <c r="C479" s="68">
        <v>42541.4</v>
      </c>
      <c r="D479" s="68">
        <v>35379</v>
      </c>
      <c r="E479" s="16">
        <v>1563.588</v>
      </c>
      <c r="F479" s="16">
        <v>1433.4</v>
      </c>
    </row>
    <row r="480" spans="2:6" x14ac:dyDescent="0.2">
      <c r="B480" s="20" t="s">
        <v>36</v>
      </c>
      <c r="C480" s="68">
        <v>878.34</v>
      </c>
      <c r="D480" s="68">
        <v>3368.8120000000004</v>
      </c>
      <c r="E480" s="16">
        <v>0.87327999999999995</v>
      </c>
      <c r="F480" s="16">
        <v>4.4160000000000004</v>
      </c>
    </row>
    <row r="481" spans="2:6" x14ac:dyDescent="0.2">
      <c r="B481" s="20" t="s">
        <v>44</v>
      </c>
      <c r="C481" s="68">
        <v>242.43699999999998</v>
      </c>
      <c r="D481" s="68">
        <v>425.12899999999996</v>
      </c>
      <c r="E481" s="16">
        <v>0.43332999999999999</v>
      </c>
      <c r="F481" s="16">
        <v>0.48232999999999993</v>
      </c>
    </row>
    <row r="482" spans="2:6" x14ac:dyDescent="0.2">
      <c r="B482" s="20" t="s">
        <v>41</v>
      </c>
      <c r="C482" s="68">
        <v>90.41</v>
      </c>
      <c r="D482" s="68">
        <v>347.358</v>
      </c>
      <c r="E482" s="16">
        <v>8.5000000000000006E-2</v>
      </c>
      <c r="F482" s="16">
        <v>0.37827</v>
      </c>
    </row>
    <row r="483" spans="2:6" x14ac:dyDescent="0.2">
      <c r="B483" s="20" t="s">
        <v>203</v>
      </c>
      <c r="C483" s="68">
        <v>49.724000000000004</v>
      </c>
      <c r="D483" s="68">
        <v>41.506</v>
      </c>
      <c r="E483" s="16">
        <v>5.5E-2</v>
      </c>
      <c r="F483" s="16">
        <v>5.9650000000000002E-2</v>
      </c>
    </row>
    <row r="484" spans="2:6" x14ac:dyDescent="0.2">
      <c r="B484" s="20" t="s">
        <v>39</v>
      </c>
      <c r="C484" s="68">
        <v>878.34</v>
      </c>
      <c r="D484" s="68">
        <v>40.35</v>
      </c>
      <c r="E484" s="16">
        <v>0.87327999999999995</v>
      </c>
      <c r="F484" s="16">
        <v>4.7090000000000007E-2</v>
      </c>
    </row>
    <row r="485" spans="2:6" x14ac:dyDescent="0.2">
      <c r="B485" s="20"/>
      <c r="C485" s="68"/>
      <c r="D485" s="68"/>
      <c r="E485" s="16"/>
      <c r="F485" s="16"/>
    </row>
    <row r="486" spans="2:6" x14ac:dyDescent="0.2">
      <c r="B486" s="20"/>
      <c r="C486" s="68"/>
      <c r="D486" s="68"/>
      <c r="E486" s="16"/>
      <c r="F486" s="16"/>
    </row>
    <row r="487" spans="2:6" x14ac:dyDescent="0.2">
      <c r="B487" s="20"/>
      <c r="C487" s="68"/>
      <c r="D487" s="68"/>
      <c r="E487" s="16"/>
      <c r="F487" s="16"/>
    </row>
    <row r="488" spans="2:6" x14ac:dyDescent="0.2">
      <c r="B488" s="20"/>
      <c r="C488" s="16"/>
      <c r="D488" s="16"/>
      <c r="E488" s="16"/>
      <c r="F488" s="16"/>
    </row>
    <row r="489" spans="2:6" x14ac:dyDescent="0.2">
      <c r="B489" s="20"/>
      <c r="C489" s="16"/>
      <c r="D489" s="16"/>
      <c r="E489" s="16"/>
      <c r="F489" s="16"/>
    </row>
    <row r="490" spans="2:6" x14ac:dyDescent="0.2">
      <c r="B490" s="20"/>
      <c r="C490" s="16"/>
      <c r="D490" s="16"/>
      <c r="E490" s="16"/>
      <c r="F490" s="16"/>
    </row>
    <row r="491" spans="2:6" x14ac:dyDescent="0.2">
      <c r="B491" s="48" t="s">
        <v>114</v>
      </c>
      <c r="C491" s="16">
        <v>0</v>
      </c>
      <c r="D491" s="57">
        <v>0</v>
      </c>
      <c r="E491" s="19">
        <v>0</v>
      </c>
      <c r="F491" s="19">
        <v>0</v>
      </c>
    </row>
    <row r="492" spans="2:6" x14ac:dyDescent="0.2">
      <c r="C492" s="16"/>
      <c r="D492" s="16"/>
      <c r="E492" s="16"/>
      <c r="F492" s="16"/>
    </row>
    <row r="493" spans="2:6" x14ac:dyDescent="0.2">
      <c r="C493" s="16"/>
      <c r="D493" s="16"/>
      <c r="E493" s="16"/>
      <c r="F493" s="16"/>
    </row>
    <row r="494" spans="2:6" x14ac:dyDescent="0.2">
      <c r="C494" s="16"/>
      <c r="D494" s="16"/>
      <c r="E494" s="16"/>
      <c r="F494" s="16"/>
    </row>
    <row r="495" spans="2:6" x14ac:dyDescent="0.2">
      <c r="B495" s="20"/>
      <c r="C495" s="16"/>
      <c r="D495" s="16"/>
      <c r="E495" s="16"/>
      <c r="F495" s="16"/>
    </row>
    <row r="496" spans="2:6" x14ac:dyDescent="0.2">
      <c r="B496" s="20"/>
      <c r="C496" s="16"/>
      <c r="D496" s="16"/>
      <c r="E496" s="16"/>
      <c r="F496" s="16"/>
    </row>
    <row r="497" spans="2:6" x14ac:dyDescent="0.2">
      <c r="B497" s="20"/>
      <c r="C497" s="16"/>
      <c r="D497" s="16"/>
      <c r="E497" s="16"/>
      <c r="F497" s="16"/>
    </row>
    <row r="498" spans="2:6" x14ac:dyDescent="0.2">
      <c r="B498" s="79" t="s">
        <v>207</v>
      </c>
      <c r="C498" s="50">
        <v>3720.808</v>
      </c>
      <c r="D498" s="50">
        <v>10042.803</v>
      </c>
      <c r="E498" s="19">
        <v>1.374816</v>
      </c>
      <c r="F498" s="19">
        <v>13.83202</v>
      </c>
    </row>
    <row r="499" spans="2:6" ht="15" x14ac:dyDescent="0.25">
      <c r="B499" s="78" t="s">
        <v>47</v>
      </c>
      <c r="C499" s="16">
        <v>0</v>
      </c>
      <c r="D499" s="16">
        <v>9931.68</v>
      </c>
      <c r="E499" s="19">
        <v>0</v>
      </c>
      <c r="F499" s="19">
        <v>13.789200000000001</v>
      </c>
    </row>
    <row r="500" spans="2:6" ht="15" x14ac:dyDescent="0.25">
      <c r="B500" s="78" t="s">
        <v>41</v>
      </c>
      <c r="C500">
        <v>3428.2180000000003</v>
      </c>
      <c r="D500">
        <v>106.623</v>
      </c>
      <c r="E500" s="19">
        <v>1.3560000000000001</v>
      </c>
      <c r="F500" s="19">
        <v>4.2000000000000003E-2</v>
      </c>
    </row>
    <row r="501" spans="2:6" ht="15" x14ac:dyDescent="0.25">
      <c r="B501" s="78" t="s">
        <v>210</v>
      </c>
      <c r="C501">
        <v>0</v>
      </c>
      <c r="D501">
        <v>4.5</v>
      </c>
      <c r="E501" s="19">
        <v>0</v>
      </c>
      <c r="F501" s="19">
        <v>8.1999999999999998E-4</v>
      </c>
    </row>
    <row r="502" spans="2:6" ht="15" x14ac:dyDescent="0.25">
      <c r="B502" s="78"/>
      <c r="C502" s="16"/>
      <c r="D502" s="16"/>
      <c r="E502" s="19"/>
      <c r="F502" s="19"/>
    </row>
    <row r="503" spans="2:6" ht="15" x14ac:dyDescent="0.25">
      <c r="B503" s="78"/>
      <c r="C503" s="16"/>
      <c r="D503" s="16"/>
      <c r="E503" s="19"/>
      <c r="F503" s="19"/>
    </row>
    <row r="504" spans="2:6" ht="15" x14ac:dyDescent="0.25">
      <c r="B504" s="78"/>
      <c r="C504" s="16"/>
      <c r="D504" s="16"/>
      <c r="E504" s="19"/>
      <c r="F504" s="19"/>
    </row>
    <row r="505" spans="2:6" ht="15" x14ac:dyDescent="0.25">
      <c r="B505" s="78"/>
      <c r="C505" s="16"/>
      <c r="D505" s="16"/>
      <c r="E505" s="19"/>
      <c r="F505" s="19"/>
    </row>
    <row r="506" spans="2:6" ht="15" x14ac:dyDescent="0.25">
      <c r="B506" s="78"/>
      <c r="E506" s="19"/>
      <c r="F506" s="19"/>
    </row>
    <row r="507" spans="2:6" x14ac:dyDescent="0.2">
      <c r="B507" s="20"/>
      <c r="C507" s="16"/>
      <c r="D507" s="16"/>
      <c r="E507" s="16"/>
      <c r="F507" s="16"/>
    </row>
    <row r="508" spans="2:6" x14ac:dyDescent="0.2">
      <c r="B508" s="20"/>
      <c r="C508" s="16"/>
      <c r="D508" s="16"/>
      <c r="E508" s="16"/>
      <c r="F508" s="16"/>
    </row>
    <row r="509" spans="2:6" x14ac:dyDescent="0.2">
      <c r="B509" s="20"/>
      <c r="C509" s="16"/>
      <c r="D509" s="16"/>
      <c r="E509" s="16"/>
      <c r="F509" s="16"/>
    </row>
    <row r="513" spans="2:2" x14ac:dyDescent="0.2">
      <c r="B513" s="39"/>
    </row>
  </sheetData>
  <sortState xmlns:xlrd2="http://schemas.microsoft.com/office/spreadsheetml/2017/richdata2" ref="B499:F506">
    <sortCondition descending="1" ref="D498:D506"/>
  </sortState>
  <mergeCells count="2">
    <mergeCell ref="C3:D3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eht4">
    <tabColor rgb="FFFFC000"/>
  </sheetPr>
  <dimension ref="B1:J134"/>
  <sheetViews>
    <sheetView workbookViewId="0">
      <pane ySplit="4" topLeftCell="A5" activePane="bottomLeft" state="frozen"/>
      <selection activeCell="B2" sqref="B2"/>
      <selection pane="bottomLeft" activeCell="F25" sqref="F25"/>
    </sheetView>
  </sheetViews>
  <sheetFormatPr defaultColWidth="8.85546875" defaultRowHeight="12.75" x14ac:dyDescent="0.2"/>
  <cols>
    <col min="2" max="2" width="50.42578125" bestFit="1" customWidth="1"/>
    <col min="3" max="4" width="13.140625" customWidth="1"/>
    <col min="5" max="5" width="11.7109375" customWidth="1"/>
    <col min="6" max="6" width="13" customWidth="1"/>
    <col min="7" max="9" width="14.42578125" customWidth="1"/>
  </cols>
  <sheetData>
    <row r="1" spans="2:10" x14ac:dyDescent="0.2">
      <c r="B1" s="39"/>
      <c r="E1" s="11"/>
    </row>
    <row r="2" spans="2:10" x14ac:dyDescent="0.2">
      <c r="B2" s="40" t="s">
        <v>29</v>
      </c>
      <c r="C2" s="53" t="s">
        <v>153</v>
      </c>
      <c r="D2" s="53"/>
      <c r="E2" s="53" t="s">
        <v>154</v>
      </c>
    </row>
    <row r="3" spans="2:10" x14ac:dyDescent="0.2">
      <c r="B3" s="59"/>
      <c r="C3" s="109"/>
      <c r="D3" s="109"/>
      <c r="E3" s="109"/>
      <c r="F3" s="109"/>
    </row>
    <row r="4" spans="2:10" x14ac:dyDescent="0.2">
      <c r="B4" s="60" t="s">
        <v>34</v>
      </c>
      <c r="C4" s="56">
        <v>2021</v>
      </c>
      <c r="D4" s="56">
        <v>2022</v>
      </c>
      <c r="E4" s="56">
        <v>2021</v>
      </c>
      <c r="F4" s="56">
        <v>2022</v>
      </c>
    </row>
    <row r="5" spans="2:10" x14ac:dyDescent="0.2">
      <c r="B5" s="26" t="s">
        <v>156</v>
      </c>
      <c r="C5" s="57">
        <v>79227399.676999986</v>
      </c>
      <c r="D5" s="57">
        <v>88124903.370000005</v>
      </c>
      <c r="E5" s="57">
        <v>215903.891</v>
      </c>
      <c r="F5" s="57">
        <v>196896.93</v>
      </c>
      <c r="G5" s="17"/>
      <c r="H5" s="17"/>
      <c r="I5" s="17"/>
      <c r="J5" s="17"/>
    </row>
    <row r="6" spans="2:10" x14ac:dyDescent="0.2">
      <c r="B6" s="39" t="s">
        <v>80</v>
      </c>
      <c r="C6" s="16">
        <v>9834775.6999999993</v>
      </c>
      <c r="D6" s="16">
        <v>17971949.509999998</v>
      </c>
      <c r="E6" s="16">
        <v>25526.054</v>
      </c>
      <c r="F6" s="16">
        <v>28803.709000000003</v>
      </c>
    </row>
    <row r="7" spans="2:10" x14ac:dyDescent="0.2">
      <c r="B7" s="39" t="s">
        <v>37</v>
      </c>
      <c r="C7" s="16">
        <v>10585047.921</v>
      </c>
      <c r="D7" s="16">
        <v>14100742.067</v>
      </c>
      <c r="E7" s="16">
        <v>52424.271999999997</v>
      </c>
      <c r="F7" s="16">
        <v>47274.885999999999</v>
      </c>
    </row>
    <row r="8" spans="2:10" x14ac:dyDescent="0.2">
      <c r="B8" s="39" t="s">
        <v>53</v>
      </c>
      <c r="C8" s="16">
        <v>7165025.858</v>
      </c>
      <c r="D8" s="16">
        <v>10092837.577</v>
      </c>
      <c r="E8" s="16">
        <v>17051.233</v>
      </c>
      <c r="F8" s="16">
        <v>19097.028000000002</v>
      </c>
    </row>
    <row r="9" spans="2:10" x14ac:dyDescent="0.2">
      <c r="B9" s="39" t="s">
        <v>71</v>
      </c>
      <c r="C9" s="16">
        <v>3043240.79</v>
      </c>
      <c r="D9" s="16">
        <v>7704222.2800000012</v>
      </c>
      <c r="E9" s="16">
        <v>11023.183000000001</v>
      </c>
      <c r="F9" s="16">
        <v>16001.730999999998</v>
      </c>
    </row>
    <row r="10" spans="2:10" x14ac:dyDescent="0.2">
      <c r="B10" s="39" t="s">
        <v>35</v>
      </c>
      <c r="C10" s="16">
        <v>12362860.220000001</v>
      </c>
      <c r="D10" s="16">
        <v>6747656.2650000006</v>
      </c>
      <c r="E10" s="16">
        <v>13490.498</v>
      </c>
      <c r="F10" s="16">
        <v>10603.067999999999</v>
      </c>
    </row>
    <row r="11" spans="2:10" x14ac:dyDescent="0.2">
      <c r="B11" s="39" t="s">
        <v>44</v>
      </c>
      <c r="C11" s="16">
        <v>7276908.1140000001</v>
      </c>
      <c r="D11" s="16">
        <v>4890374.1540000001</v>
      </c>
      <c r="E11" s="16">
        <v>14066.297999999999</v>
      </c>
      <c r="F11" s="16">
        <v>13977.37</v>
      </c>
    </row>
    <row r="12" spans="2:10" x14ac:dyDescent="0.2">
      <c r="B12" s="39" t="s">
        <v>36</v>
      </c>
      <c r="C12" s="16">
        <v>5466971.415</v>
      </c>
      <c r="D12" s="16">
        <v>3788510.162</v>
      </c>
      <c r="E12" s="16">
        <v>7507.112000000001</v>
      </c>
      <c r="F12" s="16">
        <v>5484.0689999999995</v>
      </c>
    </row>
    <row r="13" spans="2:10" x14ac:dyDescent="0.2">
      <c r="B13" s="39" t="s">
        <v>41</v>
      </c>
      <c r="C13" s="16">
        <v>1964381.747</v>
      </c>
      <c r="D13" s="16">
        <v>2264594.1359999999</v>
      </c>
      <c r="E13" s="16">
        <v>7057.0010000000002</v>
      </c>
      <c r="F13" s="16">
        <v>6675.2179999999989</v>
      </c>
    </row>
    <row r="14" spans="2:10" x14ac:dyDescent="0.2">
      <c r="B14" s="39" t="s">
        <v>40</v>
      </c>
      <c r="C14" s="16">
        <v>3506021.19</v>
      </c>
      <c r="D14" s="16">
        <v>1673113.8</v>
      </c>
      <c r="E14" s="16">
        <v>9451.3709999999992</v>
      </c>
      <c r="F14" s="16">
        <v>3273.67</v>
      </c>
    </row>
    <row r="15" spans="2:10" x14ac:dyDescent="0.2">
      <c r="B15" s="39" t="s">
        <v>70</v>
      </c>
      <c r="C15" s="16">
        <v>377235.098</v>
      </c>
      <c r="D15" s="16">
        <v>1644291.2830000001</v>
      </c>
      <c r="E15" s="16">
        <v>764.245</v>
      </c>
      <c r="F15" s="16">
        <v>2016.0260000000003</v>
      </c>
    </row>
    <row r="16" spans="2:10" x14ac:dyDescent="0.2">
      <c r="B16" s="39" t="s">
        <v>56</v>
      </c>
      <c r="C16" s="16">
        <v>1030070.194</v>
      </c>
      <c r="D16" s="16">
        <v>1234419.3530000001</v>
      </c>
      <c r="E16" s="16">
        <v>2877.3380000000002</v>
      </c>
      <c r="F16" s="16">
        <v>4013.74</v>
      </c>
    </row>
    <row r="17" spans="2:6" x14ac:dyDescent="0.2">
      <c r="B17" s="39" t="s">
        <v>45</v>
      </c>
      <c r="C17" s="16">
        <v>3590265.8669999996</v>
      </c>
      <c r="D17" s="16">
        <v>888856.42699999991</v>
      </c>
      <c r="E17" s="16">
        <v>4329.4229999999998</v>
      </c>
      <c r="F17" s="16">
        <v>1149.9970000000001</v>
      </c>
    </row>
    <row r="18" spans="2:6" x14ac:dyDescent="0.2">
      <c r="B18" s="39" t="s">
        <v>43</v>
      </c>
      <c r="C18" s="16">
        <v>1617439.8770000001</v>
      </c>
      <c r="D18" s="16">
        <v>795406.08299999998</v>
      </c>
      <c r="E18" s="16">
        <v>10709.531000000001</v>
      </c>
      <c r="F18" s="16">
        <v>2042.7259999999999</v>
      </c>
    </row>
    <row r="19" spans="2:6" x14ac:dyDescent="0.2">
      <c r="B19" s="39" t="s">
        <v>49</v>
      </c>
      <c r="C19" s="17">
        <v>806474.32000000007</v>
      </c>
      <c r="D19" s="17">
        <v>251873.56</v>
      </c>
      <c r="E19" s="17">
        <v>3827.3109999999997</v>
      </c>
      <c r="F19" s="17">
        <v>830.83100000000002</v>
      </c>
    </row>
    <row r="20" spans="2:6" x14ac:dyDescent="0.2">
      <c r="B20" s="39" t="s">
        <v>73</v>
      </c>
      <c r="C20" s="16">
        <v>450352.33</v>
      </c>
      <c r="D20" s="16">
        <v>221481.845</v>
      </c>
      <c r="E20" s="16">
        <v>1947.48</v>
      </c>
      <c r="F20" s="16">
        <v>554.33399999999995</v>
      </c>
    </row>
    <row r="21" spans="2:6" x14ac:dyDescent="0.2">
      <c r="B21" s="39"/>
      <c r="C21" s="16"/>
      <c r="D21" s="16"/>
      <c r="E21" s="16"/>
      <c r="F21" s="16"/>
    </row>
    <row r="22" spans="2:6" x14ac:dyDescent="0.2">
      <c r="B22" s="39"/>
      <c r="C22" s="16"/>
      <c r="D22" s="16"/>
      <c r="E22" s="16"/>
      <c r="F22" s="16"/>
    </row>
    <row r="23" spans="2:6" x14ac:dyDescent="0.2">
      <c r="B23" s="39"/>
      <c r="C23" s="16"/>
      <c r="D23" s="16"/>
      <c r="E23" s="16"/>
      <c r="F23" s="16"/>
    </row>
    <row r="24" spans="2:6" x14ac:dyDescent="0.2">
      <c r="B24" s="39"/>
      <c r="C24" s="16"/>
      <c r="D24" s="16"/>
      <c r="E24" s="16"/>
      <c r="F24" s="16"/>
    </row>
    <row r="25" spans="2:6" x14ac:dyDescent="0.2">
      <c r="B25" s="26" t="s">
        <v>157</v>
      </c>
      <c r="C25" s="42">
        <v>57260594.400999993</v>
      </c>
      <c r="D25" s="42">
        <v>92644746.470999986</v>
      </c>
      <c r="E25" s="42">
        <v>196506.764</v>
      </c>
      <c r="F25" s="42">
        <v>227921.40700000001</v>
      </c>
    </row>
    <row r="26" spans="2:6" ht="12" customHeight="1" x14ac:dyDescent="0.2">
      <c r="B26" s="41" t="s">
        <v>37</v>
      </c>
      <c r="C26" s="16">
        <v>5559630.8470000001</v>
      </c>
      <c r="D26" s="16">
        <v>12531867.052999999</v>
      </c>
      <c r="E26" s="16">
        <v>26206.115000000002</v>
      </c>
      <c r="F26" s="16">
        <v>41410.770000000004</v>
      </c>
    </row>
    <row r="27" spans="2:6" x14ac:dyDescent="0.2">
      <c r="B27" s="41" t="s">
        <v>56</v>
      </c>
      <c r="C27" s="16">
        <v>9253675.254999999</v>
      </c>
      <c r="D27" s="16">
        <v>12489569.732000001</v>
      </c>
      <c r="E27" s="16">
        <v>27529.523999999998</v>
      </c>
      <c r="F27" s="16">
        <v>30633.1</v>
      </c>
    </row>
    <row r="28" spans="2:6" x14ac:dyDescent="0.2">
      <c r="B28" s="41" t="s">
        <v>71</v>
      </c>
      <c r="C28" s="16">
        <v>4198006.8899999997</v>
      </c>
      <c r="D28" s="16">
        <v>11074583.91</v>
      </c>
      <c r="E28" s="16">
        <v>11089.775</v>
      </c>
      <c r="F28" s="16">
        <v>17739.481</v>
      </c>
    </row>
    <row r="29" spans="2:6" x14ac:dyDescent="0.2">
      <c r="B29" s="41" t="s">
        <v>80</v>
      </c>
      <c r="C29" s="16">
        <v>3400878.99</v>
      </c>
      <c r="D29" s="16">
        <v>10925905.01</v>
      </c>
      <c r="E29" s="16">
        <v>9292.3850000000002</v>
      </c>
      <c r="F29" s="16">
        <v>17415.952000000001</v>
      </c>
    </row>
    <row r="30" spans="2:6" x14ac:dyDescent="0.2">
      <c r="B30" s="41" t="s">
        <v>39</v>
      </c>
      <c r="C30" s="16">
        <v>3174609.8150000004</v>
      </c>
      <c r="D30" s="16">
        <v>5218033.7709999997</v>
      </c>
      <c r="E30" s="16">
        <v>11154.738000000001</v>
      </c>
      <c r="F30" s="16">
        <v>14397.624</v>
      </c>
    </row>
    <row r="31" spans="2:6" x14ac:dyDescent="0.2">
      <c r="B31" s="41" t="s">
        <v>41</v>
      </c>
      <c r="C31" s="16">
        <v>4427209.5389999989</v>
      </c>
      <c r="D31" s="16">
        <v>4761076.0729999999</v>
      </c>
      <c r="E31" s="16">
        <v>15699.958999999997</v>
      </c>
      <c r="F31" s="16">
        <v>13839.395999999997</v>
      </c>
    </row>
    <row r="32" spans="2:6" x14ac:dyDescent="0.2">
      <c r="B32" s="41" t="s">
        <v>44</v>
      </c>
      <c r="C32" s="16">
        <v>4844016.2820000006</v>
      </c>
      <c r="D32" s="16">
        <v>4357635.6280000005</v>
      </c>
      <c r="E32" s="16">
        <v>17352.07</v>
      </c>
      <c r="F32" s="16">
        <v>12862.123</v>
      </c>
    </row>
    <row r="33" spans="2:6" x14ac:dyDescent="0.2">
      <c r="B33" s="41" t="s">
        <v>76</v>
      </c>
      <c r="C33" s="16">
        <v>1622116.0399999998</v>
      </c>
      <c r="D33" s="16">
        <v>3303304.9599999995</v>
      </c>
      <c r="E33" s="16">
        <v>4527.521999999999</v>
      </c>
      <c r="F33" s="16">
        <v>6338.0500000000011</v>
      </c>
    </row>
    <row r="34" spans="2:6" x14ac:dyDescent="0.2">
      <c r="B34" s="41" t="s">
        <v>202</v>
      </c>
      <c r="C34" s="16">
        <v>3151075.7700000005</v>
      </c>
      <c r="D34" s="16">
        <v>2244290.7240000004</v>
      </c>
      <c r="E34" s="16">
        <v>8639.1470000000008</v>
      </c>
      <c r="F34" s="16">
        <v>4002.2350000000006</v>
      </c>
    </row>
    <row r="35" spans="2:6" x14ac:dyDescent="0.2">
      <c r="B35" s="41" t="s">
        <v>54</v>
      </c>
      <c r="C35" s="16">
        <v>1252459.73</v>
      </c>
      <c r="D35" s="16">
        <v>1914596.9499999997</v>
      </c>
      <c r="E35" s="16">
        <v>5026.9180000000006</v>
      </c>
      <c r="F35" s="16">
        <v>6321.9150000000009</v>
      </c>
    </row>
    <row r="36" spans="2:6" x14ac:dyDescent="0.2">
      <c r="B36" s="41" t="s">
        <v>49</v>
      </c>
      <c r="C36" s="16">
        <v>3702283.59</v>
      </c>
      <c r="D36" s="16">
        <v>1314918.3600000001</v>
      </c>
      <c r="E36" s="16">
        <v>15977.361000000001</v>
      </c>
      <c r="F36" s="16">
        <v>4510.9330000000009</v>
      </c>
    </row>
    <row r="37" spans="2:6" x14ac:dyDescent="0.2">
      <c r="B37" s="41"/>
      <c r="C37" s="16"/>
      <c r="D37" s="16"/>
      <c r="E37" s="16"/>
      <c r="F37" s="16"/>
    </row>
    <row r="38" spans="2:6" x14ac:dyDescent="0.2">
      <c r="B38" s="41"/>
      <c r="C38" s="16"/>
      <c r="D38" s="16"/>
      <c r="E38" s="16"/>
      <c r="F38" s="16"/>
    </row>
    <row r="39" spans="2:6" x14ac:dyDescent="0.2">
      <c r="B39" s="26" t="s">
        <v>158</v>
      </c>
      <c r="C39" s="42">
        <v>6853138.7530000005</v>
      </c>
      <c r="D39" s="42">
        <v>12605836.966</v>
      </c>
      <c r="E39" s="57">
        <v>18653.545000000002</v>
      </c>
      <c r="F39" s="57">
        <v>28542.22</v>
      </c>
    </row>
    <row r="40" spans="2:6" x14ac:dyDescent="0.2">
      <c r="B40" s="41" t="s">
        <v>202</v>
      </c>
      <c r="C40" s="16">
        <v>1803582.37</v>
      </c>
      <c r="D40" s="16">
        <v>2539575.12</v>
      </c>
      <c r="E40" s="16">
        <v>6813.3379999999997</v>
      </c>
      <c r="F40" s="16">
        <v>6849.3810000000003</v>
      </c>
    </row>
    <row r="41" spans="2:6" x14ac:dyDescent="0.2">
      <c r="B41" s="41" t="s">
        <v>40</v>
      </c>
      <c r="C41" s="16">
        <v>1803582.37</v>
      </c>
      <c r="D41" s="16">
        <v>2539575.12</v>
      </c>
      <c r="E41" s="16">
        <v>6813.3379999999997</v>
      </c>
      <c r="F41" s="16">
        <v>6849.3810000000003</v>
      </c>
    </row>
    <row r="42" spans="2:6" x14ac:dyDescent="0.2">
      <c r="B42" s="41" t="s">
        <v>53</v>
      </c>
      <c r="C42" s="16">
        <v>1164841.8189999999</v>
      </c>
      <c r="D42" s="16">
        <v>1697906.7779999999</v>
      </c>
      <c r="E42" s="16">
        <v>2597.6819999999998</v>
      </c>
      <c r="F42" s="16">
        <v>2478.8589999999999</v>
      </c>
    </row>
    <row r="43" spans="2:6" x14ac:dyDescent="0.2">
      <c r="B43" s="41" t="s">
        <v>36</v>
      </c>
      <c r="C43" s="16">
        <v>1345153.372</v>
      </c>
      <c r="D43" s="16">
        <v>1611324.993</v>
      </c>
      <c r="E43" s="16">
        <v>2428.8829999999998</v>
      </c>
      <c r="F43" s="16">
        <v>1564.7179999999998</v>
      </c>
    </row>
    <row r="44" spans="2:6" x14ac:dyDescent="0.2">
      <c r="B44" s="41" t="s">
        <v>36</v>
      </c>
      <c r="C44" s="16">
        <v>1345153.372</v>
      </c>
      <c r="D44" s="16">
        <v>1611324.993</v>
      </c>
      <c r="E44" s="16">
        <v>2428.8829999999998</v>
      </c>
      <c r="F44" s="16">
        <v>1564.7179999999998</v>
      </c>
    </row>
    <row r="45" spans="2:6" x14ac:dyDescent="0.2">
      <c r="B45" s="41" t="s">
        <v>44</v>
      </c>
      <c r="C45" s="16">
        <v>150713.95899999997</v>
      </c>
      <c r="D45" s="16">
        <v>1490057.3820000002</v>
      </c>
      <c r="E45" s="16">
        <v>284.38</v>
      </c>
      <c r="F45" s="16">
        <v>4376.75</v>
      </c>
    </row>
    <row r="46" spans="2:6" x14ac:dyDescent="0.2">
      <c r="B46" s="41" t="s">
        <v>44</v>
      </c>
      <c r="C46" s="16">
        <v>150713.95899999997</v>
      </c>
      <c r="D46" s="16">
        <v>1490057.3820000002</v>
      </c>
      <c r="E46" s="16">
        <v>284.38</v>
      </c>
      <c r="F46" s="16">
        <v>4376.75</v>
      </c>
    </row>
    <row r="47" spans="2:6" x14ac:dyDescent="0.2">
      <c r="B47" s="41" t="s">
        <v>43</v>
      </c>
      <c r="C47" s="16">
        <v>663051.16299999994</v>
      </c>
      <c r="D47" s="16">
        <v>1145790.5899999999</v>
      </c>
      <c r="E47" s="16">
        <v>1639.8570000000002</v>
      </c>
      <c r="F47" s="16">
        <v>2438.0430000000001</v>
      </c>
    </row>
    <row r="48" spans="2:6" x14ac:dyDescent="0.2">
      <c r="B48" s="41" t="s">
        <v>212</v>
      </c>
      <c r="C48" s="16">
        <v>216370.2</v>
      </c>
      <c r="D48" s="16">
        <v>596770.72000000009</v>
      </c>
      <c r="E48" s="16">
        <v>165.05099999999999</v>
      </c>
      <c r="F48" s="16">
        <v>352.58199999999999</v>
      </c>
    </row>
    <row r="49" spans="2:6" x14ac:dyDescent="0.2">
      <c r="B49" s="41" t="s">
        <v>37</v>
      </c>
      <c r="C49" s="16">
        <v>217966.56300000002</v>
      </c>
      <c r="D49" s="16">
        <v>414520.60600000003</v>
      </c>
      <c r="E49" s="16">
        <v>860.61199999999997</v>
      </c>
      <c r="F49" s="16">
        <v>1387.77</v>
      </c>
    </row>
    <row r="50" spans="2:6" x14ac:dyDescent="0.2">
      <c r="B50" s="41" t="s">
        <v>39</v>
      </c>
      <c r="C50" s="16">
        <v>199377.56600000002</v>
      </c>
      <c r="D50" s="16">
        <v>301095.34299999999</v>
      </c>
      <c r="E50" s="16">
        <v>719.16300000000001</v>
      </c>
      <c r="F50" s="16">
        <v>454.00700000000001</v>
      </c>
    </row>
    <row r="51" spans="2:6" x14ac:dyDescent="0.2">
      <c r="B51" s="41" t="s">
        <v>49</v>
      </c>
      <c r="C51" s="16">
        <v>107716.62</v>
      </c>
      <c r="D51" s="16">
        <v>100599.35</v>
      </c>
      <c r="E51" s="16">
        <v>285.91300000000001</v>
      </c>
      <c r="F51" s="16">
        <v>221.24900000000002</v>
      </c>
    </row>
    <row r="52" spans="2:6" x14ac:dyDescent="0.2">
      <c r="B52" s="41"/>
      <c r="C52" s="16"/>
      <c r="D52" s="16"/>
      <c r="E52" s="16"/>
      <c r="F52" s="16"/>
    </row>
    <row r="53" spans="2:6" x14ac:dyDescent="0.2">
      <c r="B53" s="41"/>
      <c r="C53" s="16"/>
      <c r="D53" s="16"/>
      <c r="E53" s="16"/>
      <c r="F53" s="16"/>
    </row>
    <row r="54" spans="2:6" x14ac:dyDescent="0.2">
      <c r="B54" s="26" t="s">
        <v>159</v>
      </c>
      <c r="C54" s="42">
        <v>5652518.5080000004</v>
      </c>
      <c r="D54" s="42">
        <v>5895226.6279999996</v>
      </c>
      <c r="E54" s="42">
        <v>17536.165000000001</v>
      </c>
      <c r="F54" s="42">
        <v>14484.065999999999</v>
      </c>
    </row>
    <row r="55" spans="2:6" x14ac:dyDescent="0.2">
      <c r="B55" s="41" t="s">
        <v>40</v>
      </c>
      <c r="C55" s="16">
        <v>2536913.8439999996</v>
      </c>
      <c r="D55" s="16">
        <v>3612583.4370000004</v>
      </c>
      <c r="E55" s="16">
        <v>9519.5139999999992</v>
      </c>
      <c r="F55" s="16">
        <v>8943.6059999999998</v>
      </c>
    </row>
    <row r="56" spans="2:6" x14ac:dyDescent="0.2">
      <c r="B56" s="41" t="s">
        <v>49</v>
      </c>
      <c r="C56" s="16">
        <v>2257727.4700000002</v>
      </c>
      <c r="D56" s="16">
        <v>963148.1</v>
      </c>
      <c r="E56" s="16">
        <v>5536.8620000000001</v>
      </c>
      <c r="F56" s="16">
        <v>2157.62</v>
      </c>
    </row>
    <row r="57" spans="2:6" x14ac:dyDescent="0.2">
      <c r="B57" s="41" t="s">
        <v>48</v>
      </c>
      <c r="C57" s="16">
        <v>145266.79</v>
      </c>
      <c r="D57" s="16">
        <v>753124.21</v>
      </c>
      <c r="E57" s="16">
        <v>283.46799999999996</v>
      </c>
      <c r="F57" s="16">
        <v>1338.5369999999998</v>
      </c>
    </row>
    <row r="58" spans="2:6" x14ac:dyDescent="0.2">
      <c r="B58" s="41" t="s">
        <v>217</v>
      </c>
      <c r="C58" s="16">
        <v>0</v>
      </c>
      <c r="D58" s="16">
        <v>123487.033</v>
      </c>
      <c r="E58" s="16">
        <v>0</v>
      </c>
      <c r="F58" s="16">
        <v>588.18299999999999</v>
      </c>
    </row>
    <row r="59" spans="2:6" x14ac:dyDescent="0.2">
      <c r="B59" s="41" t="s">
        <v>54</v>
      </c>
      <c r="C59" s="16">
        <v>175455.96</v>
      </c>
      <c r="D59" s="16">
        <v>60945.55</v>
      </c>
      <c r="E59" s="16">
        <v>495.70799999999997</v>
      </c>
      <c r="F59" s="16">
        <v>138.232</v>
      </c>
    </row>
    <row r="60" spans="2:6" x14ac:dyDescent="0.2">
      <c r="B60" s="41" t="s">
        <v>213</v>
      </c>
      <c r="C60" s="16">
        <v>67703.350000000006</v>
      </c>
      <c r="D60" s="16">
        <v>56438.6</v>
      </c>
      <c r="E60" s="16">
        <v>254.59999999999997</v>
      </c>
      <c r="F60" s="16">
        <v>182.36</v>
      </c>
    </row>
    <row r="61" spans="2:6" x14ac:dyDescent="0.2">
      <c r="B61" s="41" t="s">
        <v>51</v>
      </c>
      <c r="C61" s="16">
        <v>37431</v>
      </c>
      <c r="D61" s="16">
        <v>36971.218999999997</v>
      </c>
      <c r="E61" s="16">
        <v>50.283999999999999</v>
      </c>
      <c r="F61" s="16">
        <v>50.311</v>
      </c>
    </row>
    <row r="62" spans="2:6" x14ac:dyDescent="0.2">
      <c r="B62" s="41" t="s">
        <v>36</v>
      </c>
      <c r="C62" s="16">
        <v>326.45</v>
      </c>
      <c r="D62" s="16">
        <v>2070.884</v>
      </c>
      <c r="E62" s="16">
        <v>0.23</v>
      </c>
      <c r="F62" s="16">
        <v>0.82699999999999996</v>
      </c>
    </row>
    <row r="63" spans="2:6" x14ac:dyDescent="0.2">
      <c r="B63" s="41" t="s">
        <v>70</v>
      </c>
      <c r="C63" s="16">
        <v>33224.014000000003</v>
      </c>
      <c r="D63" s="16">
        <v>0</v>
      </c>
      <c r="E63" s="16">
        <v>64.599999999999994</v>
      </c>
      <c r="F63" s="16">
        <v>0</v>
      </c>
    </row>
    <row r="64" spans="2:6" x14ac:dyDescent="0.2">
      <c r="B64" s="41"/>
      <c r="C64" s="16"/>
      <c r="D64" s="16"/>
      <c r="E64" s="16"/>
      <c r="F64" s="16"/>
    </row>
    <row r="65" spans="2:6" x14ac:dyDescent="0.2">
      <c r="B65" s="26"/>
      <c r="C65" s="57"/>
      <c r="D65" s="57"/>
      <c r="E65" s="57"/>
      <c r="F65" s="57"/>
    </row>
    <row r="66" spans="2:6" x14ac:dyDescent="0.2">
      <c r="B66" s="47" t="s">
        <v>160</v>
      </c>
      <c r="C66" s="16">
        <v>4246174.1809999999</v>
      </c>
      <c r="D66" s="16">
        <v>5555974.7300000004</v>
      </c>
      <c r="E66" s="16">
        <v>15055.027000000002</v>
      </c>
      <c r="F66" s="16">
        <v>12224.386000000002</v>
      </c>
    </row>
    <row r="67" spans="2:6" x14ac:dyDescent="0.2">
      <c r="B67" s="41" t="s">
        <v>40</v>
      </c>
      <c r="C67" s="16">
        <v>1340960.246</v>
      </c>
      <c r="D67" s="16">
        <v>1728426.92</v>
      </c>
      <c r="E67" s="16">
        <v>5794.0520000000006</v>
      </c>
      <c r="F67" s="16">
        <v>4233.1319999999996</v>
      </c>
    </row>
    <row r="68" spans="2:6" x14ac:dyDescent="0.2">
      <c r="B68" s="41" t="s">
        <v>56</v>
      </c>
      <c r="C68" s="16">
        <v>556560.68799999997</v>
      </c>
      <c r="D68" s="16">
        <v>610890.85299999989</v>
      </c>
      <c r="E68" s="16">
        <v>1127.8609999999999</v>
      </c>
      <c r="F68" s="16">
        <v>923.26499999999999</v>
      </c>
    </row>
    <row r="69" spans="2:6" x14ac:dyDescent="0.2">
      <c r="B69" s="41" t="s">
        <v>37</v>
      </c>
      <c r="C69" s="16">
        <v>211766.658</v>
      </c>
      <c r="D69" s="16">
        <v>563483.26799999992</v>
      </c>
      <c r="E69" s="16">
        <v>937.25699999999995</v>
      </c>
      <c r="F69" s="16">
        <v>1422.606</v>
      </c>
    </row>
    <row r="70" spans="2:6" x14ac:dyDescent="0.2">
      <c r="B70" s="41" t="s">
        <v>53</v>
      </c>
      <c r="C70" s="16">
        <v>423420.43100000004</v>
      </c>
      <c r="D70" s="16">
        <v>548482.46100000001</v>
      </c>
      <c r="E70" s="16">
        <v>1371.444</v>
      </c>
      <c r="F70" s="16">
        <v>1076.0429999999999</v>
      </c>
    </row>
    <row r="71" spans="2:6" x14ac:dyDescent="0.2">
      <c r="B71" s="41" t="s">
        <v>44</v>
      </c>
      <c r="C71" s="16">
        <v>234901.95</v>
      </c>
      <c r="D71" s="16">
        <v>545126.68099999998</v>
      </c>
      <c r="E71" s="16">
        <v>675.88999999999987</v>
      </c>
      <c r="F71" s="16">
        <v>814.12899999999991</v>
      </c>
    </row>
    <row r="72" spans="2:6" x14ac:dyDescent="0.2">
      <c r="B72" s="41" t="s">
        <v>74</v>
      </c>
      <c r="C72" s="16">
        <v>173071.802</v>
      </c>
      <c r="D72" s="16">
        <v>245613.30800000002</v>
      </c>
      <c r="E72" s="16">
        <v>582.822</v>
      </c>
      <c r="F72" s="16">
        <v>616.55500000000006</v>
      </c>
    </row>
    <row r="73" spans="2:6" x14ac:dyDescent="0.2">
      <c r="B73" s="41" t="s">
        <v>41</v>
      </c>
      <c r="C73" s="16">
        <v>166560.495</v>
      </c>
      <c r="D73" s="16">
        <v>244818.761</v>
      </c>
      <c r="E73" s="16">
        <v>532.05999999999995</v>
      </c>
      <c r="F73" s="16">
        <v>636.50599999999997</v>
      </c>
    </row>
    <row r="74" spans="2:6" x14ac:dyDescent="0.2">
      <c r="B74" s="41" t="s">
        <v>45</v>
      </c>
      <c r="C74" s="16">
        <v>84716.698000000004</v>
      </c>
      <c r="D74" s="16">
        <v>199764.70300000001</v>
      </c>
      <c r="E74" s="16">
        <v>281.101</v>
      </c>
      <c r="F74" s="16">
        <v>598.85399999999993</v>
      </c>
    </row>
    <row r="75" spans="2:6" x14ac:dyDescent="0.2">
      <c r="B75" s="41" t="s">
        <v>42</v>
      </c>
      <c r="C75" s="16">
        <v>208759.75099999999</v>
      </c>
      <c r="D75" s="16">
        <v>191431.103</v>
      </c>
      <c r="E75" s="16">
        <v>924.04</v>
      </c>
      <c r="F75" s="16">
        <v>550.95000000000005</v>
      </c>
    </row>
    <row r="76" spans="2:6" x14ac:dyDescent="0.2">
      <c r="B76" s="41" t="s">
        <v>62</v>
      </c>
      <c r="C76" s="16">
        <v>268515.11300000001</v>
      </c>
      <c r="D76" s="16">
        <v>142293.20600000001</v>
      </c>
      <c r="E76" s="16">
        <v>819.88200000000006</v>
      </c>
      <c r="F76" s="16">
        <v>246.17</v>
      </c>
    </row>
    <row r="77" spans="2:6" x14ac:dyDescent="0.2">
      <c r="B77" s="41" t="s">
        <v>52</v>
      </c>
      <c r="C77" s="16">
        <v>8339.9</v>
      </c>
      <c r="D77" s="16">
        <v>33420.93</v>
      </c>
      <c r="E77" s="16">
        <v>42.768999999999998</v>
      </c>
      <c r="F77" s="16">
        <v>163.029</v>
      </c>
    </row>
    <row r="78" spans="2:6" x14ac:dyDescent="0.2">
      <c r="B78" s="26"/>
      <c r="C78" s="42"/>
      <c r="D78" s="42"/>
      <c r="E78" s="42"/>
      <c r="F78" s="42"/>
    </row>
    <row r="79" spans="2:6" x14ac:dyDescent="0.2">
      <c r="B79" s="47" t="s">
        <v>161</v>
      </c>
      <c r="C79" s="16">
        <v>1049293.5119999999</v>
      </c>
      <c r="D79" s="16">
        <v>1172086.246</v>
      </c>
      <c r="E79" s="16">
        <v>2974.3620000000001</v>
      </c>
      <c r="F79" s="16">
        <v>2236.7739999999999</v>
      </c>
    </row>
    <row r="80" spans="2:6" x14ac:dyDescent="0.2">
      <c r="B80" s="41" t="s">
        <v>202</v>
      </c>
      <c r="C80" s="16">
        <v>354073.09</v>
      </c>
      <c r="D80" s="16">
        <v>431967.45</v>
      </c>
      <c r="E80" s="16">
        <v>1643.829</v>
      </c>
      <c r="F80" s="16">
        <v>1275.3229999999999</v>
      </c>
    </row>
    <row r="81" spans="2:6" x14ac:dyDescent="0.2">
      <c r="B81" s="41" t="s">
        <v>36</v>
      </c>
      <c r="C81" s="16">
        <v>281574.60399999999</v>
      </c>
      <c r="D81" s="16">
        <v>296032.08099999995</v>
      </c>
      <c r="E81" s="16">
        <v>303.43599999999998</v>
      </c>
      <c r="F81" s="16">
        <v>332.07400000000001</v>
      </c>
    </row>
    <row r="82" spans="2:6" x14ac:dyDescent="0.2">
      <c r="B82" s="41" t="s">
        <v>39</v>
      </c>
      <c r="C82" s="16">
        <v>23635.850999999999</v>
      </c>
      <c r="D82" s="16">
        <v>186141.94700000001</v>
      </c>
      <c r="E82" s="16">
        <v>43.31</v>
      </c>
      <c r="F82" s="16">
        <v>240.93800000000002</v>
      </c>
    </row>
    <row r="83" spans="2:6" x14ac:dyDescent="0.2">
      <c r="B83" s="41" t="s">
        <v>35</v>
      </c>
      <c r="C83" s="16">
        <v>56065.525999999998</v>
      </c>
      <c r="D83" s="16">
        <v>148320.91600000003</v>
      </c>
      <c r="E83" s="16">
        <v>48.579000000000001</v>
      </c>
      <c r="F83" s="16">
        <v>111.932</v>
      </c>
    </row>
    <row r="84" spans="2:6" x14ac:dyDescent="0.2">
      <c r="B84" s="41" t="s">
        <v>37</v>
      </c>
      <c r="C84" s="16">
        <v>76603.117999999988</v>
      </c>
      <c r="D84" s="16">
        <v>86135.481999999989</v>
      </c>
      <c r="E84" s="16">
        <v>243.85999999999999</v>
      </c>
      <c r="F84" s="16">
        <v>211.68</v>
      </c>
    </row>
    <row r="85" spans="2:6" x14ac:dyDescent="0.2">
      <c r="B85" s="41" t="s">
        <v>59</v>
      </c>
      <c r="C85" s="16">
        <v>72972.384000000005</v>
      </c>
      <c r="D85" s="16">
        <v>1135.7660000000001</v>
      </c>
      <c r="E85" s="16">
        <v>119.245</v>
      </c>
      <c r="F85" s="16">
        <v>0.3</v>
      </c>
    </row>
    <row r="86" spans="2:6" x14ac:dyDescent="0.2">
      <c r="B86" s="41" t="s">
        <v>49</v>
      </c>
      <c r="C86" s="16">
        <v>161236.95000000001</v>
      </c>
      <c r="D86" s="16">
        <v>0</v>
      </c>
      <c r="E86" s="16">
        <v>554.077</v>
      </c>
      <c r="F86" s="16">
        <v>0</v>
      </c>
    </row>
    <row r="87" spans="2:6" x14ac:dyDescent="0.2">
      <c r="B87" s="41"/>
      <c r="C87" s="16"/>
      <c r="D87" s="16"/>
      <c r="E87" s="16"/>
      <c r="F87" s="16"/>
    </row>
    <row r="88" spans="2:6" x14ac:dyDescent="0.2">
      <c r="B88" s="41"/>
      <c r="C88" s="16"/>
      <c r="D88" s="16"/>
      <c r="E88" s="16"/>
      <c r="F88" s="16"/>
    </row>
    <row r="89" spans="2:6" x14ac:dyDescent="0.2">
      <c r="B89" s="26"/>
      <c r="C89" s="57"/>
      <c r="D89" s="57"/>
      <c r="E89" s="42"/>
      <c r="F89" s="42"/>
    </row>
    <row r="90" spans="2:6" x14ac:dyDescent="0.2">
      <c r="B90" s="47" t="s">
        <v>162</v>
      </c>
      <c r="C90" s="16">
        <v>1061931.378</v>
      </c>
      <c r="D90" s="16">
        <v>132511.44799999997</v>
      </c>
      <c r="E90" s="16">
        <v>473.85199999999998</v>
      </c>
      <c r="F90" s="16">
        <v>145.36600000000001</v>
      </c>
    </row>
    <row r="91" spans="2:6" x14ac:dyDescent="0.2">
      <c r="B91" s="41" t="s">
        <v>46</v>
      </c>
      <c r="C91" s="16">
        <v>0</v>
      </c>
      <c r="D91" s="16">
        <v>77938.070000000007</v>
      </c>
      <c r="E91" s="16">
        <v>0</v>
      </c>
      <c r="F91" s="16">
        <v>30.85</v>
      </c>
    </row>
    <row r="92" spans="2:6" x14ac:dyDescent="0.2">
      <c r="B92" s="41" t="s">
        <v>47</v>
      </c>
      <c r="C92" s="16">
        <v>281596.29000000004</v>
      </c>
      <c r="D92" s="16">
        <v>24724.73</v>
      </c>
      <c r="E92" s="16">
        <v>209.79199999999997</v>
      </c>
      <c r="F92" s="16">
        <v>7.42</v>
      </c>
    </row>
    <row r="93" spans="2:6" x14ac:dyDescent="0.2">
      <c r="B93" s="41" t="s">
        <v>36</v>
      </c>
      <c r="C93" s="16">
        <v>2696.4110000000001</v>
      </c>
      <c r="D93" s="16">
        <v>8670.1190000000006</v>
      </c>
      <c r="E93" s="16">
        <v>61.473999999999997</v>
      </c>
      <c r="F93" s="16">
        <v>90.787000000000006</v>
      </c>
    </row>
    <row r="94" spans="2:6" x14ac:dyDescent="0.2">
      <c r="B94" s="41" t="s">
        <v>76</v>
      </c>
      <c r="C94" s="16">
        <v>23176.799999999999</v>
      </c>
      <c r="D94" s="16">
        <v>0</v>
      </c>
      <c r="E94" s="16">
        <v>13.9</v>
      </c>
      <c r="F94" s="16">
        <v>0</v>
      </c>
    </row>
    <row r="95" spans="2:6" x14ac:dyDescent="0.2">
      <c r="B95" s="41" t="s">
        <v>35</v>
      </c>
      <c r="C95" s="16">
        <v>754448.07700000005</v>
      </c>
      <c r="D95" s="16">
        <v>0</v>
      </c>
      <c r="E95" s="16">
        <v>188.67600000000002</v>
      </c>
      <c r="F95" s="16">
        <v>0</v>
      </c>
    </row>
    <row r="96" spans="2:6" x14ac:dyDescent="0.2">
      <c r="B96" s="41"/>
      <c r="C96" s="16"/>
      <c r="D96" s="16"/>
      <c r="E96" s="16"/>
      <c r="F96" s="16"/>
    </row>
    <row r="97" spans="2:6" x14ac:dyDescent="0.2">
      <c r="B97" s="41"/>
      <c r="C97" s="16"/>
      <c r="D97" s="16"/>
      <c r="E97" s="16"/>
      <c r="F97" s="16"/>
    </row>
    <row r="98" spans="2:6" x14ac:dyDescent="0.2">
      <c r="B98" s="41"/>
      <c r="C98" s="16"/>
      <c r="D98" s="16"/>
      <c r="E98" s="16"/>
      <c r="F98" s="16"/>
    </row>
    <row r="99" spans="2:6" x14ac:dyDescent="0.2">
      <c r="B99" s="41"/>
      <c r="C99" s="16"/>
      <c r="D99" s="16"/>
      <c r="E99" s="16"/>
      <c r="F99" s="16"/>
    </row>
    <row r="100" spans="2:6" x14ac:dyDescent="0.2">
      <c r="B100" s="41"/>
      <c r="C100" s="16"/>
      <c r="D100" s="16"/>
      <c r="E100" s="16"/>
      <c r="F100" s="16"/>
    </row>
    <row r="101" spans="2:6" x14ac:dyDescent="0.2">
      <c r="B101" s="41"/>
      <c r="C101" s="16"/>
      <c r="D101" s="16"/>
      <c r="E101" s="16"/>
      <c r="F101" s="16"/>
    </row>
    <row r="102" spans="2:6" x14ac:dyDescent="0.2">
      <c r="B102" s="26" t="s">
        <v>96</v>
      </c>
      <c r="C102" s="61"/>
      <c r="D102" s="61"/>
      <c r="E102" s="61"/>
      <c r="F102" s="61"/>
    </row>
    <row r="103" spans="2:6" x14ac:dyDescent="0.2">
      <c r="B103" s="41"/>
      <c r="C103" s="16"/>
      <c r="D103" s="16"/>
      <c r="E103" s="16"/>
      <c r="F103" s="16"/>
    </row>
    <row r="104" spans="2:6" x14ac:dyDescent="0.2">
      <c r="B104" s="41"/>
      <c r="C104" s="16"/>
      <c r="D104" s="16"/>
      <c r="E104" s="16"/>
      <c r="F104" s="16"/>
    </row>
    <row r="105" spans="2:6" x14ac:dyDescent="0.2">
      <c r="B105" s="41"/>
      <c r="C105" s="16"/>
      <c r="D105" s="16"/>
      <c r="E105" s="16"/>
      <c r="F105" s="16"/>
    </row>
    <row r="106" spans="2:6" x14ac:dyDescent="0.2">
      <c r="B106" s="41"/>
      <c r="C106" s="16"/>
      <c r="D106" s="16"/>
      <c r="E106" s="16"/>
      <c r="F106" s="16"/>
    </row>
    <row r="107" spans="2:6" x14ac:dyDescent="0.2">
      <c r="B107" s="41"/>
      <c r="C107" s="16"/>
      <c r="D107" s="16"/>
      <c r="E107" s="16"/>
      <c r="F107" s="16"/>
    </row>
    <row r="108" spans="2:6" x14ac:dyDescent="0.2">
      <c r="B108" s="41"/>
      <c r="C108" s="16"/>
      <c r="D108" s="16"/>
      <c r="E108" s="16"/>
      <c r="F108" s="16"/>
    </row>
    <row r="109" spans="2:6" x14ac:dyDescent="0.2">
      <c r="B109" s="41"/>
      <c r="C109" s="16"/>
      <c r="D109" s="16"/>
      <c r="E109" s="16"/>
      <c r="F109" s="16"/>
    </row>
    <row r="110" spans="2:6" x14ac:dyDescent="0.2">
      <c r="B110" s="41"/>
      <c r="C110" s="16"/>
      <c r="D110" s="16"/>
      <c r="E110" s="16"/>
      <c r="F110" s="16"/>
    </row>
    <row r="111" spans="2:6" x14ac:dyDescent="0.2">
      <c r="B111" s="41"/>
      <c r="C111" s="16"/>
      <c r="D111" s="16"/>
      <c r="E111" s="16"/>
      <c r="F111" s="16"/>
    </row>
    <row r="112" spans="2:6" x14ac:dyDescent="0.2">
      <c r="B112" s="41"/>
      <c r="C112" s="16"/>
      <c r="D112" s="16"/>
      <c r="E112" s="16"/>
      <c r="F112" s="16"/>
    </row>
    <row r="113" spans="2:6" x14ac:dyDescent="0.2">
      <c r="B113" s="41"/>
      <c r="C113" s="16"/>
      <c r="D113" s="16"/>
      <c r="E113" s="16"/>
      <c r="F113" s="16"/>
    </row>
    <row r="114" spans="2:6" x14ac:dyDescent="0.2">
      <c r="B114" s="41"/>
      <c r="C114" s="16"/>
      <c r="D114" s="16"/>
      <c r="E114" s="16"/>
      <c r="F114" s="16"/>
    </row>
    <row r="115" spans="2:6" x14ac:dyDescent="0.2">
      <c r="B115" s="41"/>
      <c r="C115" s="16"/>
      <c r="D115" s="16"/>
      <c r="E115" s="16"/>
      <c r="F115" s="16"/>
    </row>
    <row r="116" spans="2:6" x14ac:dyDescent="0.2">
      <c r="B116" s="41"/>
      <c r="C116" s="16"/>
      <c r="D116" s="16"/>
      <c r="E116" s="16"/>
      <c r="F116" s="16"/>
    </row>
    <row r="117" spans="2:6" x14ac:dyDescent="0.2">
      <c r="B117" s="41"/>
      <c r="C117" s="16"/>
      <c r="D117" s="16"/>
      <c r="E117" s="16"/>
      <c r="F117" s="16"/>
    </row>
    <row r="118" spans="2:6" x14ac:dyDescent="0.2">
      <c r="B118" s="41"/>
      <c r="C118" s="16"/>
      <c r="D118" s="16"/>
      <c r="E118" s="16"/>
      <c r="F118" s="16"/>
    </row>
    <row r="119" spans="2:6" x14ac:dyDescent="0.2">
      <c r="B119" s="26" t="s">
        <v>163</v>
      </c>
      <c r="C119" s="57">
        <v>287.286</v>
      </c>
      <c r="D119" s="57">
        <v>3184.9850000000001</v>
      </c>
      <c r="E119" s="57">
        <v>0.379</v>
      </c>
      <c r="F119" s="57">
        <v>4.3360000000000003</v>
      </c>
    </row>
    <row r="120" spans="2:6" x14ac:dyDescent="0.2">
      <c r="B120" s="41" t="s">
        <v>37</v>
      </c>
      <c r="C120" s="16">
        <v>0</v>
      </c>
      <c r="D120" s="16">
        <v>2502.7759999999998</v>
      </c>
      <c r="E120" s="16">
        <v>0</v>
      </c>
      <c r="F120" s="16">
        <v>4.0750000000000002</v>
      </c>
    </row>
    <row r="121" spans="2:6" x14ac:dyDescent="0.2">
      <c r="B121" s="41" t="s">
        <v>36</v>
      </c>
      <c r="C121" s="16">
        <v>287.286</v>
      </c>
      <c r="D121" s="16">
        <v>682.20899999999995</v>
      </c>
      <c r="E121" s="16">
        <v>0.379</v>
      </c>
      <c r="F121" s="16">
        <v>0.26100000000000001</v>
      </c>
    </row>
    <row r="122" spans="2:6" x14ac:dyDescent="0.2">
      <c r="B122" s="41"/>
      <c r="C122" s="16"/>
      <c r="D122" s="16"/>
      <c r="E122" s="16"/>
      <c r="F122" s="16"/>
    </row>
    <row r="123" spans="2:6" x14ac:dyDescent="0.2">
      <c r="B123" s="41"/>
      <c r="C123" s="16"/>
      <c r="D123" s="16"/>
      <c r="E123" s="16"/>
      <c r="F123" s="16"/>
    </row>
    <row r="124" spans="2:6" x14ac:dyDescent="0.2">
      <c r="B124" s="39"/>
    </row>
    <row r="125" spans="2:6" x14ac:dyDescent="0.2">
      <c r="B125" s="39"/>
    </row>
    <row r="126" spans="2:6" x14ac:dyDescent="0.2">
      <c r="B126" s="41"/>
      <c r="C126" s="16"/>
      <c r="D126" s="16"/>
      <c r="E126" s="16"/>
      <c r="F126" s="16"/>
    </row>
    <row r="127" spans="2:6" x14ac:dyDescent="0.2">
      <c r="B127" s="41"/>
      <c r="C127" s="16"/>
      <c r="D127" s="16"/>
      <c r="E127" s="16"/>
      <c r="F127" s="16"/>
    </row>
    <row r="128" spans="2:6" x14ac:dyDescent="0.2">
      <c r="B128" s="26" t="s">
        <v>134</v>
      </c>
      <c r="C128" s="16">
        <v>17.181999999999999</v>
      </c>
      <c r="D128" s="16">
        <v>117211.825</v>
      </c>
      <c r="E128" s="16">
        <v>1.7000000000000001E-2</v>
      </c>
      <c r="F128" s="16">
        <v>72.379000000000005</v>
      </c>
    </row>
    <row r="129" spans="2:6" x14ac:dyDescent="0.2">
      <c r="B129" s="39" t="s">
        <v>36</v>
      </c>
      <c r="C129" s="16">
        <v>17.181999999999999</v>
      </c>
      <c r="D129" s="16">
        <v>108889.88499999999</v>
      </c>
      <c r="E129" s="16">
        <v>1.7000000000000001E-2</v>
      </c>
      <c r="F129" s="16">
        <v>65</v>
      </c>
    </row>
    <row r="130" spans="2:6" x14ac:dyDescent="0.2">
      <c r="B130" s="39" t="s">
        <v>68</v>
      </c>
      <c r="C130" s="16">
        <v>0</v>
      </c>
      <c r="D130" s="16">
        <v>8321.94</v>
      </c>
      <c r="E130" s="16">
        <v>0</v>
      </c>
      <c r="F130" s="16">
        <v>7.3789999999999996</v>
      </c>
    </row>
    <row r="131" spans="2:6" x14ac:dyDescent="0.2">
      <c r="B131" s="39"/>
      <c r="C131" s="16"/>
      <c r="D131" s="16"/>
      <c r="E131" s="16"/>
      <c r="F131" s="16"/>
    </row>
    <row r="132" spans="2:6" x14ac:dyDescent="0.2">
      <c r="B132" s="26" t="s">
        <v>164</v>
      </c>
      <c r="C132" s="16">
        <v>0</v>
      </c>
      <c r="D132" s="16">
        <v>612312.78399999999</v>
      </c>
      <c r="E132" s="16">
        <v>0</v>
      </c>
      <c r="F132" s="57">
        <v>914.09</v>
      </c>
    </row>
    <row r="133" spans="2:6" x14ac:dyDescent="0.2">
      <c r="B133" s="41" t="s">
        <v>41</v>
      </c>
      <c r="C133" s="16">
        <v>0</v>
      </c>
      <c r="D133" s="16">
        <v>612312.78399999999</v>
      </c>
      <c r="E133" s="16">
        <v>0</v>
      </c>
      <c r="F133" s="57">
        <v>914.09</v>
      </c>
    </row>
    <row r="134" spans="2:6" x14ac:dyDescent="0.2">
      <c r="B134" s="41"/>
      <c r="C134" s="16"/>
      <c r="D134" s="16"/>
      <c r="E134" s="16"/>
      <c r="F134" s="16"/>
    </row>
  </sheetData>
  <sortState xmlns:xlrd2="http://schemas.microsoft.com/office/spreadsheetml/2017/richdata2" ref="B119:F123">
    <sortCondition descending="1" ref="D118:D123"/>
  </sortState>
  <mergeCells count="2">
    <mergeCell ref="E3:F3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eht5">
    <tabColor rgb="FFFFC000"/>
  </sheetPr>
  <dimension ref="B2:K543"/>
  <sheetViews>
    <sheetView workbookViewId="0">
      <pane ySplit="4" topLeftCell="A5" activePane="bottomLeft" state="frozen"/>
      <selection activeCell="B2" sqref="B2"/>
      <selection pane="bottomLeft" activeCell="B116" sqref="B116:F127"/>
    </sheetView>
  </sheetViews>
  <sheetFormatPr defaultColWidth="8.85546875" defaultRowHeight="12.75" x14ac:dyDescent="0.2"/>
  <cols>
    <col min="2" max="2" width="50.42578125" bestFit="1" customWidth="1"/>
    <col min="3" max="4" width="13.140625" customWidth="1"/>
    <col min="5" max="5" width="13" customWidth="1"/>
    <col min="6" max="8" width="14.42578125" customWidth="1"/>
  </cols>
  <sheetData>
    <row r="2" spans="2:11" x14ac:dyDescent="0.2">
      <c r="B2" s="5" t="s">
        <v>28</v>
      </c>
      <c r="C2" s="53" t="s">
        <v>153</v>
      </c>
      <c r="D2" s="53"/>
      <c r="E2" s="53" t="s">
        <v>154</v>
      </c>
    </row>
    <row r="3" spans="2:11" x14ac:dyDescent="0.2">
      <c r="B3" s="54"/>
      <c r="C3" s="109"/>
      <c r="D3" s="109"/>
      <c r="E3" s="109"/>
      <c r="F3" s="109"/>
    </row>
    <row r="4" spans="2:11" x14ac:dyDescent="0.2">
      <c r="B4" s="55" t="s">
        <v>34</v>
      </c>
      <c r="C4" s="56">
        <v>2021</v>
      </c>
      <c r="D4" s="56">
        <v>2022</v>
      </c>
      <c r="E4" s="56">
        <v>2021</v>
      </c>
      <c r="F4" s="56">
        <v>2022</v>
      </c>
    </row>
    <row r="5" spans="2:11" x14ac:dyDescent="0.2">
      <c r="B5" s="27" t="s">
        <v>157</v>
      </c>
      <c r="C5" s="57">
        <v>95553932.307999998</v>
      </c>
      <c r="D5" s="57">
        <v>146695491.6469999</v>
      </c>
      <c r="E5" s="57">
        <v>420447.50299999956</v>
      </c>
      <c r="F5" s="57">
        <v>455950.98599999992</v>
      </c>
      <c r="G5" s="17"/>
      <c r="H5" s="17"/>
      <c r="I5" s="17"/>
      <c r="J5" s="17"/>
      <c r="K5" s="17"/>
    </row>
    <row r="6" spans="2:11" x14ac:dyDescent="0.2">
      <c r="B6" s="20" t="s">
        <v>63</v>
      </c>
      <c r="C6" s="16">
        <v>60324898.819999993</v>
      </c>
      <c r="D6" s="16">
        <v>85244401.739999995</v>
      </c>
      <c r="E6" s="16">
        <v>262609.36100000009</v>
      </c>
      <c r="F6" s="16">
        <v>271957.54699999996</v>
      </c>
    </row>
    <row r="7" spans="2:11" x14ac:dyDescent="0.2">
      <c r="B7" s="20" t="s">
        <v>36</v>
      </c>
      <c r="C7" s="16">
        <v>22036763.524999999</v>
      </c>
      <c r="D7" s="16">
        <v>34165584.115999997</v>
      </c>
      <c r="E7" s="16">
        <v>98063.941000000021</v>
      </c>
      <c r="F7" s="16">
        <v>106358.23000000001</v>
      </c>
    </row>
    <row r="8" spans="2:11" x14ac:dyDescent="0.2">
      <c r="B8" s="20" t="s">
        <v>37</v>
      </c>
      <c r="C8" s="16">
        <v>8116305.0160000008</v>
      </c>
      <c r="D8" s="16">
        <v>13980824.52</v>
      </c>
      <c r="E8" s="16">
        <v>33872.226999999999</v>
      </c>
      <c r="F8" s="16">
        <v>38500.771999999997</v>
      </c>
    </row>
    <row r="9" spans="2:11" x14ac:dyDescent="0.2">
      <c r="B9" s="20" t="s">
        <v>35</v>
      </c>
      <c r="C9" s="16">
        <v>1337917.7580000001</v>
      </c>
      <c r="D9" s="16">
        <v>9603756.1739999987</v>
      </c>
      <c r="E9" s="16">
        <v>5564.5529999999999</v>
      </c>
      <c r="F9" s="16">
        <v>26180.952000000001</v>
      </c>
    </row>
    <row r="10" spans="2:11" x14ac:dyDescent="0.2">
      <c r="B10" s="20" t="s">
        <v>69</v>
      </c>
      <c r="C10" s="16">
        <v>2863886.97</v>
      </c>
      <c r="D10" s="16">
        <v>2378131.15</v>
      </c>
      <c r="E10" s="16">
        <v>16524.717999999997</v>
      </c>
      <c r="F10" s="16">
        <v>9191.7039999999997</v>
      </c>
    </row>
    <row r="11" spans="2:11" x14ac:dyDescent="0.2">
      <c r="B11" s="20" t="s">
        <v>39</v>
      </c>
      <c r="C11" s="16">
        <v>259886.20499999999</v>
      </c>
      <c r="D11" s="16">
        <v>406942.06</v>
      </c>
      <c r="E11" s="16">
        <v>1123.8229999999999</v>
      </c>
      <c r="F11" s="16">
        <v>811.9369999999999</v>
      </c>
    </row>
    <row r="13" spans="2:11" x14ac:dyDescent="0.2">
      <c r="B13" s="20"/>
      <c r="C13" s="16"/>
      <c r="D13" s="16"/>
      <c r="E13" s="16"/>
      <c r="F13" s="16"/>
    </row>
    <row r="14" spans="2:11" x14ac:dyDescent="0.2">
      <c r="B14" s="20"/>
      <c r="C14" s="16"/>
      <c r="D14" s="16"/>
      <c r="E14" s="16"/>
      <c r="F14" s="16"/>
    </row>
    <row r="15" spans="2:11" x14ac:dyDescent="0.2">
      <c r="B15" s="20"/>
      <c r="C15" s="16"/>
      <c r="D15" s="16"/>
      <c r="E15" s="16"/>
      <c r="F15" s="16"/>
    </row>
    <row r="16" spans="2:11" s="4" customFormat="1" x14ac:dyDescent="0.2">
      <c r="B16" s="72" t="s">
        <v>156</v>
      </c>
      <c r="C16" s="44">
        <v>65023904.050999999</v>
      </c>
      <c r="D16" s="44">
        <v>86852927.556999996</v>
      </c>
      <c r="E16" s="44">
        <v>284468.12600000005</v>
      </c>
      <c r="F16" s="44">
        <v>242225.20499999987</v>
      </c>
    </row>
    <row r="17" spans="2:6" x14ac:dyDescent="0.2">
      <c r="B17" s="20" t="s">
        <v>36</v>
      </c>
      <c r="C17" s="16">
        <v>19953866.079</v>
      </c>
      <c r="D17" s="16">
        <v>32439906.301999997</v>
      </c>
      <c r="E17" s="16">
        <v>82288.125999999989</v>
      </c>
      <c r="F17" s="16">
        <v>84636.19</v>
      </c>
    </row>
    <row r="18" spans="2:6" x14ac:dyDescent="0.2">
      <c r="B18" s="20" t="s">
        <v>63</v>
      </c>
      <c r="C18" s="16">
        <v>17076898.909999993</v>
      </c>
      <c r="D18" s="16">
        <v>20021295.249999996</v>
      </c>
      <c r="E18" s="16">
        <v>76901.478000000003</v>
      </c>
      <c r="F18" s="16">
        <v>63905.913999999997</v>
      </c>
    </row>
    <row r="19" spans="2:6" x14ac:dyDescent="0.2">
      <c r="B19" s="71" t="s">
        <v>37</v>
      </c>
      <c r="C19" s="57">
        <v>10978948.184</v>
      </c>
      <c r="D19" s="57">
        <v>19237665.046999998</v>
      </c>
      <c r="E19" s="57">
        <v>47838.358</v>
      </c>
      <c r="F19" s="57">
        <v>55987.326000000001</v>
      </c>
    </row>
    <row r="20" spans="2:6" x14ac:dyDescent="0.2">
      <c r="B20" s="20" t="s">
        <v>35</v>
      </c>
      <c r="C20" s="16">
        <v>5391776.2949999999</v>
      </c>
      <c r="D20" s="16">
        <v>7810207.3440000005</v>
      </c>
      <c r="E20" s="16">
        <v>18080.598000000002</v>
      </c>
      <c r="F20" s="16">
        <v>18584.094999999998</v>
      </c>
    </row>
    <row r="21" spans="2:6" x14ac:dyDescent="0.2">
      <c r="B21" s="20" t="s">
        <v>69</v>
      </c>
      <c r="C21" s="16">
        <v>6558110.4799999995</v>
      </c>
      <c r="D21" s="16">
        <v>2167041.65</v>
      </c>
      <c r="E21" s="16">
        <v>36036.28</v>
      </c>
      <c r="F21" s="16">
        <v>8022.6329999999989</v>
      </c>
    </row>
    <row r="22" spans="2:6" x14ac:dyDescent="0.2">
      <c r="B22" s="20" t="s">
        <v>39</v>
      </c>
      <c r="C22" s="16">
        <v>2017488.871</v>
      </c>
      <c r="D22" s="16">
        <v>1993756.0410000002</v>
      </c>
      <c r="E22" s="16">
        <v>7858.1720000000005</v>
      </c>
      <c r="F22" s="16">
        <v>3822.6180000000004</v>
      </c>
    </row>
    <row r="23" spans="2:6" x14ac:dyDescent="0.2">
      <c r="B23" s="20"/>
      <c r="C23" s="16"/>
      <c r="D23" s="16"/>
      <c r="E23" s="16"/>
      <c r="F23" s="16"/>
    </row>
    <row r="24" spans="2:6" x14ac:dyDescent="0.2">
      <c r="B24" s="20"/>
      <c r="C24" s="16"/>
      <c r="D24" s="16"/>
      <c r="E24" s="16"/>
      <c r="F24" s="16"/>
    </row>
    <row r="25" spans="2:6" x14ac:dyDescent="0.2">
      <c r="B25" s="20"/>
      <c r="C25" s="16"/>
      <c r="D25" s="16"/>
      <c r="E25" s="16"/>
      <c r="F25" s="16"/>
    </row>
    <row r="26" spans="2:6" x14ac:dyDescent="0.2">
      <c r="B26" s="20"/>
      <c r="C26" s="16"/>
      <c r="D26" s="16"/>
      <c r="E26" s="16"/>
      <c r="F26" s="16"/>
    </row>
    <row r="27" spans="2:6" x14ac:dyDescent="0.2">
      <c r="B27" s="20"/>
      <c r="C27" s="16"/>
      <c r="D27" s="16"/>
      <c r="E27" s="16"/>
      <c r="F27" s="16"/>
    </row>
    <row r="28" spans="2:6" s="4" customFormat="1" x14ac:dyDescent="0.2">
      <c r="B28" s="4" t="s">
        <v>159</v>
      </c>
      <c r="C28" s="4">
        <v>8749391.9949999992</v>
      </c>
      <c r="D28" s="4">
        <v>14748456.382000001</v>
      </c>
      <c r="E28" s="4">
        <v>43541.851999999999</v>
      </c>
      <c r="F28" s="4">
        <v>49965.650000000009</v>
      </c>
    </row>
    <row r="29" spans="2:6" x14ac:dyDescent="0.2">
      <c r="B29" s="20" t="s">
        <v>63</v>
      </c>
      <c r="C29" s="16">
        <v>6707567.0599999987</v>
      </c>
      <c r="D29" s="16">
        <v>11023765.600000001</v>
      </c>
      <c r="E29" s="16">
        <v>35171.592000000004</v>
      </c>
      <c r="F29" s="16">
        <v>40037.826000000001</v>
      </c>
    </row>
    <row r="30" spans="2:6" x14ac:dyDescent="0.2">
      <c r="B30" s="20" t="s">
        <v>37</v>
      </c>
      <c r="C30" s="16">
        <v>1290157.79</v>
      </c>
      <c r="D30" s="16">
        <v>2717258.977</v>
      </c>
      <c r="E30" s="16">
        <v>5526.9909999999991</v>
      </c>
      <c r="F30" s="16">
        <v>7399.3420000000006</v>
      </c>
    </row>
    <row r="31" spans="2:6" x14ac:dyDescent="0.2">
      <c r="B31" s="71" t="s">
        <v>36</v>
      </c>
      <c r="C31" s="57">
        <v>740185.17500000005</v>
      </c>
      <c r="D31" s="57">
        <v>993514.005</v>
      </c>
      <c r="E31" s="57">
        <v>2786.078</v>
      </c>
      <c r="F31" s="57">
        <v>2502.3050000000003</v>
      </c>
    </row>
    <row r="32" spans="2:6" x14ac:dyDescent="0.2">
      <c r="B32" s="20" t="s">
        <v>35</v>
      </c>
      <c r="C32" s="16">
        <v>0</v>
      </c>
      <c r="D32" s="16">
        <v>0</v>
      </c>
      <c r="E32" s="16">
        <v>0</v>
      </c>
      <c r="F32" s="16">
        <v>0</v>
      </c>
    </row>
    <row r="33" spans="2:6" x14ac:dyDescent="0.2">
      <c r="B33" s="20"/>
      <c r="C33" s="16"/>
      <c r="D33" s="16"/>
      <c r="E33" s="16"/>
      <c r="F33" s="16"/>
    </row>
    <row r="34" spans="2:6" x14ac:dyDescent="0.2">
      <c r="B34" s="20"/>
      <c r="C34" s="16"/>
      <c r="D34" s="16"/>
      <c r="E34" s="16"/>
      <c r="F34" s="16"/>
    </row>
    <row r="35" spans="2:6" x14ac:dyDescent="0.2">
      <c r="B35" s="20"/>
      <c r="C35" s="16"/>
      <c r="D35" s="16"/>
      <c r="E35" s="16"/>
      <c r="F35" s="16"/>
    </row>
    <row r="36" spans="2:6" x14ac:dyDescent="0.2">
      <c r="B36" s="20"/>
      <c r="C36" s="16"/>
      <c r="D36" s="16"/>
      <c r="E36" s="16"/>
      <c r="F36" s="16"/>
    </row>
    <row r="37" spans="2:6" x14ac:dyDescent="0.2">
      <c r="B37" s="20"/>
      <c r="C37" s="16"/>
      <c r="D37" s="16"/>
      <c r="E37" s="16"/>
      <c r="F37" s="16"/>
    </row>
    <row r="38" spans="2:6" x14ac:dyDescent="0.2">
      <c r="B38" s="20"/>
      <c r="C38" s="16"/>
      <c r="D38" s="16"/>
      <c r="E38" s="16"/>
      <c r="F38" s="16"/>
    </row>
    <row r="39" spans="2:6" x14ac:dyDescent="0.2">
      <c r="B39" s="20"/>
      <c r="C39" s="16"/>
      <c r="D39" s="16"/>
      <c r="E39" s="16"/>
      <c r="F39" s="16"/>
    </row>
    <row r="40" spans="2:6" x14ac:dyDescent="0.2">
      <c r="B40" s="20"/>
      <c r="C40" s="16"/>
      <c r="D40" s="16"/>
      <c r="E40" s="16"/>
      <c r="F40" s="16"/>
    </row>
    <row r="41" spans="2:6" s="4" customFormat="1" x14ac:dyDescent="0.2">
      <c r="B41" s="72" t="s">
        <v>163</v>
      </c>
      <c r="C41" s="44">
        <v>3256999.2009999999</v>
      </c>
      <c r="D41" s="44">
        <v>4635794.2920000004</v>
      </c>
      <c r="E41" s="44">
        <v>5358.7139999999999</v>
      </c>
      <c r="F41" s="44">
        <v>4829.2320000000009</v>
      </c>
    </row>
    <row r="42" spans="2:6" x14ac:dyDescent="0.2">
      <c r="B42" s="20" t="s">
        <v>76</v>
      </c>
      <c r="C42" s="16">
        <v>1407061.5099999998</v>
      </c>
      <c r="D42" s="16">
        <v>2739159.09</v>
      </c>
      <c r="E42" s="16">
        <v>1692.492</v>
      </c>
      <c r="F42" s="16">
        <v>2024.8810000000001</v>
      </c>
    </row>
    <row r="43" spans="2:6" x14ac:dyDescent="0.2">
      <c r="B43" s="20" t="s">
        <v>68</v>
      </c>
      <c r="C43" s="16">
        <v>1734599.79</v>
      </c>
      <c r="D43" s="16">
        <v>1816983.28</v>
      </c>
      <c r="E43" s="16">
        <v>3599.8770000000004</v>
      </c>
      <c r="F43" s="16">
        <v>2758.5140000000001</v>
      </c>
    </row>
    <row r="44" spans="2:6" x14ac:dyDescent="0.2">
      <c r="B44" s="71" t="s">
        <v>75</v>
      </c>
      <c r="C44" s="57">
        <v>104898.43</v>
      </c>
      <c r="D44" s="57">
        <v>68258.850000000006</v>
      </c>
      <c r="E44" s="57">
        <v>41.182999999999993</v>
      </c>
      <c r="F44" s="57">
        <v>27.094999999999999</v>
      </c>
    </row>
    <row r="45" spans="2:6" x14ac:dyDescent="0.2">
      <c r="B45" s="20"/>
      <c r="C45" s="16"/>
      <c r="D45" s="16"/>
      <c r="E45" s="16"/>
      <c r="F45" s="16"/>
    </row>
    <row r="46" spans="2:6" x14ac:dyDescent="0.2">
      <c r="B46" s="20"/>
      <c r="C46" s="16"/>
      <c r="D46" s="16"/>
      <c r="E46" s="16"/>
      <c r="F46" s="16"/>
    </row>
    <row r="47" spans="2:6" x14ac:dyDescent="0.2">
      <c r="B47" s="20"/>
      <c r="C47" s="16"/>
      <c r="D47" s="16"/>
      <c r="E47" s="16"/>
      <c r="F47" s="16"/>
    </row>
    <row r="48" spans="2:6" x14ac:dyDescent="0.2">
      <c r="B48" s="20"/>
      <c r="C48" s="16"/>
      <c r="D48" s="16"/>
      <c r="E48" s="16"/>
      <c r="F48" s="16"/>
    </row>
    <row r="49" spans="2:6" s="4" customFormat="1" x14ac:dyDescent="0.2">
      <c r="B49" s="72" t="s">
        <v>162</v>
      </c>
      <c r="C49" s="44">
        <v>3119248.5130000003</v>
      </c>
      <c r="D49" s="44">
        <v>5312370.2679999992</v>
      </c>
      <c r="E49" s="44">
        <v>4929.2430000000004</v>
      </c>
      <c r="F49" s="44">
        <v>12774.879000000001</v>
      </c>
    </row>
    <row r="50" spans="2:6" x14ac:dyDescent="0.2">
      <c r="B50" s="20" t="s">
        <v>76</v>
      </c>
      <c r="C50" s="16">
        <v>734170.61</v>
      </c>
      <c r="D50" s="16">
        <v>2264911.15</v>
      </c>
      <c r="E50" s="16">
        <v>631.65299999999991</v>
      </c>
      <c r="F50" s="16">
        <v>1560.136</v>
      </c>
    </row>
    <row r="51" spans="2:6" x14ac:dyDescent="0.2">
      <c r="B51" s="20" t="s">
        <v>70</v>
      </c>
      <c r="C51" s="16">
        <v>393419.62000000005</v>
      </c>
      <c r="D51" s="16">
        <v>842786.09499999997</v>
      </c>
      <c r="E51" s="16">
        <v>333.65</v>
      </c>
      <c r="F51" s="16">
        <v>506.755</v>
      </c>
    </row>
    <row r="52" spans="2:6" x14ac:dyDescent="0.2">
      <c r="B52" s="71" t="s">
        <v>68</v>
      </c>
      <c r="C52" s="57">
        <v>727886.23</v>
      </c>
      <c r="D52" s="57">
        <v>713544.37</v>
      </c>
      <c r="E52" s="57">
        <v>987.5809999999999</v>
      </c>
      <c r="F52" s="57">
        <v>708.49200000000008</v>
      </c>
    </row>
    <row r="53" spans="2:6" x14ac:dyDescent="0.2">
      <c r="B53" s="20" t="s">
        <v>37</v>
      </c>
      <c r="C53" s="16">
        <v>163501.967</v>
      </c>
      <c r="D53" s="16">
        <v>305352.79300000001</v>
      </c>
      <c r="E53" s="16">
        <v>101.54199999999999</v>
      </c>
      <c r="F53" s="16">
        <v>141.04</v>
      </c>
    </row>
    <row r="54" spans="2:6" x14ac:dyDescent="0.2">
      <c r="B54" s="20" t="s">
        <v>56</v>
      </c>
      <c r="C54" s="16">
        <v>241654.08900000001</v>
      </c>
      <c r="D54" s="16">
        <v>180730.67700000003</v>
      </c>
      <c r="E54" s="16">
        <v>273.23</v>
      </c>
      <c r="F54" s="16">
        <v>151.995</v>
      </c>
    </row>
    <row r="55" spans="2:6" x14ac:dyDescent="0.2">
      <c r="B55" s="20" t="s">
        <v>63</v>
      </c>
      <c r="C55" s="16">
        <v>55149.74</v>
      </c>
      <c r="D55" s="16">
        <v>49790.76</v>
      </c>
      <c r="E55" s="16">
        <v>98.929999999999993</v>
      </c>
      <c r="F55" s="16">
        <v>73.058999999999997</v>
      </c>
    </row>
    <row r="56" spans="2:6" x14ac:dyDescent="0.2">
      <c r="B56" s="20"/>
      <c r="C56" s="16"/>
      <c r="D56" s="16"/>
      <c r="E56" s="16"/>
      <c r="F56" s="16"/>
    </row>
    <row r="57" spans="2:6" x14ac:dyDescent="0.2">
      <c r="B57" s="20"/>
      <c r="C57" s="16"/>
      <c r="D57" s="16"/>
      <c r="E57" s="16"/>
      <c r="F57" s="16"/>
    </row>
    <row r="58" spans="2:6" x14ac:dyDescent="0.2">
      <c r="B58" s="20"/>
      <c r="C58" s="16"/>
      <c r="D58" s="16"/>
      <c r="E58" s="16"/>
      <c r="F58" s="16"/>
    </row>
    <row r="59" spans="2:6" x14ac:dyDescent="0.2">
      <c r="B59" s="20"/>
      <c r="C59" s="16"/>
      <c r="D59" s="16"/>
      <c r="E59" s="16"/>
      <c r="F59" s="16"/>
    </row>
    <row r="60" spans="2:6" s="4" customFormat="1" x14ac:dyDescent="0.2">
      <c r="B60" s="72" t="s">
        <v>160</v>
      </c>
      <c r="C60" s="44">
        <v>6548625.8490000004</v>
      </c>
      <c r="D60" s="44">
        <v>10914091.970999999</v>
      </c>
      <c r="E60" s="44">
        <v>25624.675999999999</v>
      </c>
      <c r="F60" s="44">
        <v>26638.597999999998</v>
      </c>
    </row>
    <row r="61" spans="2:6" x14ac:dyDescent="0.2">
      <c r="B61" s="20" t="s">
        <v>63</v>
      </c>
      <c r="C61" s="16">
        <v>3147431.37</v>
      </c>
      <c r="D61" s="16">
        <v>4979192.1099999994</v>
      </c>
      <c r="E61" s="16">
        <v>10849.88</v>
      </c>
      <c r="F61" s="16">
        <v>9412.3679999999986</v>
      </c>
    </row>
    <row r="62" spans="2:6" x14ac:dyDescent="0.2">
      <c r="B62" s="20" t="s">
        <v>36</v>
      </c>
      <c r="C62" s="16">
        <v>3045244.3819999998</v>
      </c>
      <c r="D62" s="16">
        <v>3606302.0750000002</v>
      </c>
      <c r="E62" s="16">
        <v>13345.601999999999</v>
      </c>
      <c r="F62" s="16">
        <v>11242.794</v>
      </c>
    </row>
    <row r="63" spans="2:6" x14ac:dyDescent="0.2">
      <c r="B63" s="71" t="s">
        <v>37</v>
      </c>
      <c r="C63" s="57">
        <v>272778.07700000005</v>
      </c>
      <c r="D63" s="57">
        <v>1678132.5020000001</v>
      </c>
      <c r="E63" s="57">
        <v>1257.9380000000001</v>
      </c>
      <c r="F63" s="57">
        <v>4607.5230000000001</v>
      </c>
    </row>
    <row r="64" spans="2:6" x14ac:dyDescent="0.2">
      <c r="B64" s="20" t="s">
        <v>35</v>
      </c>
      <c r="C64" s="16">
        <v>0</v>
      </c>
      <c r="D64" s="16">
        <v>121419.492</v>
      </c>
      <c r="E64" s="16">
        <v>0</v>
      </c>
      <c r="F64" s="16">
        <v>389.57499999999999</v>
      </c>
    </row>
    <row r="65" spans="2:6" x14ac:dyDescent="0.2">
      <c r="B65" s="20"/>
      <c r="C65" s="16"/>
      <c r="D65" s="16"/>
      <c r="E65" s="16"/>
      <c r="F65" s="16"/>
    </row>
    <row r="66" spans="2:6" x14ac:dyDescent="0.2">
      <c r="B66" s="20"/>
      <c r="C66" s="16"/>
      <c r="D66" s="16"/>
      <c r="E66" s="16"/>
      <c r="F66" s="16"/>
    </row>
    <row r="67" spans="2:6" x14ac:dyDescent="0.2">
      <c r="B67" s="20"/>
      <c r="C67" s="16"/>
      <c r="D67" s="16"/>
      <c r="E67" s="16"/>
      <c r="F67" s="16"/>
    </row>
    <row r="68" spans="2:6" x14ac:dyDescent="0.2">
      <c r="B68" s="20"/>
      <c r="C68" s="16"/>
      <c r="D68" s="16"/>
      <c r="E68" s="16"/>
      <c r="F68" s="16"/>
    </row>
    <row r="71" spans="2:6" x14ac:dyDescent="0.2">
      <c r="B71" s="20"/>
      <c r="C71" s="16"/>
      <c r="D71" s="16"/>
      <c r="E71" s="16"/>
      <c r="F71" s="16"/>
    </row>
    <row r="72" spans="2:6" x14ac:dyDescent="0.2">
      <c r="B72" s="20"/>
      <c r="C72" s="16"/>
      <c r="D72" s="16"/>
      <c r="E72" s="16"/>
      <c r="F72" s="16"/>
    </row>
    <row r="73" spans="2:6" x14ac:dyDescent="0.2">
      <c r="B73" s="20"/>
      <c r="C73" s="16"/>
      <c r="D73" s="16"/>
      <c r="E73" s="16"/>
      <c r="F73" s="16"/>
    </row>
    <row r="74" spans="2:6" x14ac:dyDescent="0.2">
      <c r="B74" s="72" t="s">
        <v>165</v>
      </c>
      <c r="C74" s="16">
        <v>2620821.7979999995</v>
      </c>
      <c r="D74" s="16">
        <v>5070103.1080000009</v>
      </c>
      <c r="E74" s="16">
        <v>6615.6990000000005</v>
      </c>
      <c r="F74" s="16">
        <v>10357.123</v>
      </c>
    </row>
    <row r="75" spans="2:6" x14ac:dyDescent="0.2">
      <c r="B75" s="20" t="s">
        <v>37</v>
      </c>
      <c r="C75" s="16">
        <v>1509937.827</v>
      </c>
      <c r="D75" s="16">
        <v>2840246.3509999998</v>
      </c>
      <c r="E75" s="16">
        <v>3308.6400000000003</v>
      </c>
      <c r="F75" s="16">
        <v>5038.1959999999999</v>
      </c>
    </row>
    <row r="76" spans="2:6" x14ac:dyDescent="0.2">
      <c r="B76" s="20" t="s">
        <v>39</v>
      </c>
      <c r="C76" s="16">
        <v>473509.60800000001</v>
      </c>
      <c r="D76" s="16">
        <v>1152942.1440000001</v>
      </c>
      <c r="E76" s="16">
        <v>876.27099999999996</v>
      </c>
      <c r="F76" s="16">
        <v>1665.1010000000001</v>
      </c>
    </row>
    <row r="77" spans="2:6" x14ac:dyDescent="0.2">
      <c r="B77" s="71" t="s">
        <v>63</v>
      </c>
      <c r="C77" s="57">
        <v>292756.56</v>
      </c>
      <c r="D77" s="57">
        <v>755043.98</v>
      </c>
      <c r="E77" s="57">
        <v>1220.2570000000001</v>
      </c>
      <c r="F77" s="57">
        <v>2971.165</v>
      </c>
    </row>
    <row r="78" spans="2:6" x14ac:dyDescent="0.2">
      <c r="B78" s="20" t="s">
        <v>69</v>
      </c>
      <c r="C78" s="16">
        <v>244548.69</v>
      </c>
      <c r="D78" s="16">
        <v>272704.65999999997</v>
      </c>
      <c r="E78" s="16">
        <v>947.1099999999999</v>
      </c>
      <c r="F78" s="16">
        <v>560.80399999999997</v>
      </c>
    </row>
    <row r="79" spans="2:6" x14ac:dyDescent="0.2">
      <c r="B79" s="20"/>
      <c r="C79" s="16"/>
      <c r="D79" s="16"/>
      <c r="E79" s="16"/>
      <c r="F79" s="16"/>
    </row>
    <row r="80" spans="2:6" x14ac:dyDescent="0.2">
      <c r="B80" s="20"/>
      <c r="C80" s="16"/>
      <c r="D80" s="16"/>
      <c r="E80" s="16"/>
      <c r="F80" s="16"/>
    </row>
    <row r="81" spans="2:6" x14ac:dyDescent="0.2">
      <c r="B81" s="20"/>
      <c r="C81" s="16"/>
      <c r="D81" s="16"/>
      <c r="E81" s="16"/>
      <c r="F81" s="16"/>
    </row>
    <row r="83" spans="2:6" x14ac:dyDescent="0.2">
      <c r="B83" s="20"/>
      <c r="C83" s="16"/>
      <c r="D83" s="16"/>
      <c r="E83" s="16"/>
      <c r="F83" s="16"/>
    </row>
    <row r="84" spans="2:6" x14ac:dyDescent="0.2">
      <c r="B84" s="20"/>
      <c r="C84" s="16"/>
      <c r="D84" s="16"/>
      <c r="E84" s="16"/>
      <c r="F84" s="16"/>
    </row>
    <row r="85" spans="2:6" x14ac:dyDescent="0.2">
      <c r="B85" s="20"/>
      <c r="C85" s="16"/>
      <c r="D85" s="16"/>
      <c r="E85" s="16"/>
      <c r="F85" s="16"/>
    </row>
    <row r="86" spans="2:6" x14ac:dyDescent="0.2">
      <c r="B86" s="72" t="s">
        <v>166</v>
      </c>
      <c r="C86" s="44">
        <v>3478274.6439999999</v>
      </c>
      <c r="D86" s="44">
        <v>5457320.6120000007</v>
      </c>
      <c r="E86" s="44">
        <v>8845.8389999999999</v>
      </c>
      <c r="F86" s="44">
        <v>9412.3779999999988</v>
      </c>
    </row>
    <row r="87" spans="2:6" x14ac:dyDescent="0.2">
      <c r="B87" s="20" t="s">
        <v>37</v>
      </c>
      <c r="C87" s="16">
        <v>1040218.002</v>
      </c>
      <c r="D87" s="16">
        <v>1658212.7859999998</v>
      </c>
      <c r="E87" s="16">
        <v>2704.0639999999999</v>
      </c>
      <c r="F87" s="16">
        <v>3022.163</v>
      </c>
    </row>
    <row r="88" spans="2:6" x14ac:dyDescent="0.2">
      <c r="B88" s="20" t="s">
        <v>39</v>
      </c>
      <c r="C88" s="16">
        <v>840822.66099999996</v>
      </c>
      <c r="D88" s="16">
        <v>1417988.5959999999</v>
      </c>
      <c r="E88" s="16">
        <v>1755.0229999999999</v>
      </c>
      <c r="F88" s="16">
        <v>1950.191</v>
      </c>
    </row>
    <row r="89" spans="2:6" x14ac:dyDescent="0.2">
      <c r="B89" s="71" t="s">
        <v>69</v>
      </c>
      <c r="C89" s="57">
        <v>1015653.91</v>
      </c>
      <c r="D89" s="57">
        <v>1101289.07</v>
      </c>
      <c r="E89" s="57">
        <v>3203.0789999999997</v>
      </c>
      <c r="F89" s="57">
        <v>2415.6300000000006</v>
      </c>
    </row>
    <row r="90" spans="2:6" x14ac:dyDescent="0.2">
      <c r="B90" s="20" t="s">
        <v>76</v>
      </c>
      <c r="C90" s="16">
        <v>95598.05</v>
      </c>
      <c r="D90" s="16">
        <v>375386.6</v>
      </c>
      <c r="E90" s="16">
        <v>89.391999999999996</v>
      </c>
      <c r="F90" s="16">
        <v>303.79599999999999</v>
      </c>
    </row>
    <row r="91" spans="2:6" x14ac:dyDescent="0.2">
      <c r="B91" s="20" t="s">
        <v>36</v>
      </c>
      <c r="C91" s="16">
        <v>94214.915999999997</v>
      </c>
      <c r="D91" s="16">
        <v>373787.31699999998</v>
      </c>
      <c r="E91" s="16">
        <v>239.41</v>
      </c>
      <c r="F91" s="16">
        <v>1022.4970000000001</v>
      </c>
    </row>
    <row r="92" spans="2:6" x14ac:dyDescent="0.2">
      <c r="B92" s="20" t="s">
        <v>63</v>
      </c>
      <c r="C92" s="16">
        <v>124100.04000000001</v>
      </c>
      <c r="D92" s="16">
        <v>146372.04999999999</v>
      </c>
      <c r="E92" s="16">
        <v>357.21299999999997</v>
      </c>
      <c r="F92" s="16">
        <v>360.65</v>
      </c>
    </row>
    <row r="93" spans="2:6" x14ac:dyDescent="0.2">
      <c r="B93" s="20" t="s">
        <v>68</v>
      </c>
      <c r="C93" s="16">
        <v>66860.41</v>
      </c>
      <c r="D93" s="16">
        <v>60417.119999999995</v>
      </c>
      <c r="E93" s="16">
        <v>237.78899999999999</v>
      </c>
      <c r="F93" s="16">
        <v>158.94999999999999</v>
      </c>
    </row>
    <row r="94" spans="2:6" x14ac:dyDescent="0.2">
      <c r="B94" s="20" t="s">
        <v>44</v>
      </c>
      <c r="C94" s="16">
        <v>5445.97</v>
      </c>
      <c r="D94" s="16">
        <v>1493.461</v>
      </c>
      <c r="E94" s="16">
        <v>6.3129999999999997</v>
      </c>
      <c r="F94" s="16">
        <v>1.395</v>
      </c>
    </row>
    <row r="95" spans="2:6" x14ac:dyDescent="0.2">
      <c r="B95" s="20"/>
      <c r="C95" s="16"/>
      <c r="D95" s="16"/>
      <c r="E95" s="16"/>
      <c r="F95" s="16"/>
    </row>
    <row r="96" spans="2:6" x14ac:dyDescent="0.2">
      <c r="B96" s="20"/>
      <c r="C96" s="16"/>
      <c r="D96" s="16"/>
      <c r="E96" s="16"/>
      <c r="F96" s="16"/>
    </row>
    <row r="97" spans="2:6" x14ac:dyDescent="0.2">
      <c r="B97" s="20"/>
      <c r="C97" s="16"/>
      <c r="D97" s="16"/>
      <c r="E97" s="16"/>
      <c r="F97" s="16"/>
    </row>
    <row r="98" spans="2:6" x14ac:dyDescent="0.2">
      <c r="B98" s="72" t="s">
        <v>136</v>
      </c>
      <c r="C98" s="16">
        <v>15339.95</v>
      </c>
      <c r="D98" s="16">
        <v>0</v>
      </c>
      <c r="E98" s="16">
        <v>13.52</v>
      </c>
      <c r="F98" s="16">
        <v>0</v>
      </c>
    </row>
    <row r="99" spans="2:6" x14ac:dyDescent="0.2">
      <c r="B99" s="20" t="s">
        <v>44</v>
      </c>
      <c r="C99" s="16">
        <v>4821</v>
      </c>
      <c r="D99" s="16">
        <v>0</v>
      </c>
      <c r="E99" s="16">
        <v>4.0199999999999996</v>
      </c>
      <c r="F99" s="16">
        <v>0</v>
      </c>
    </row>
    <row r="100" spans="2:6" x14ac:dyDescent="0.2">
      <c r="B100" s="20" t="s">
        <v>36</v>
      </c>
      <c r="C100" s="16">
        <v>10518.95</v>
      </c>
      <c r="D100" s="16">
        <v>0</v>
      </c>
      <c r="E100" s="16">
        <v>9.5</v>
      </c>
      <c r="F100" s="16">
        <v>0</v>
      </c>
    </row>
    <row r="101" spans="2:6" x14ac:dyDescent="0.2">
      <c r="B101" s="27"/>
      <c r="C101" s="57"/>
      <c r="D101" s="57"/>
      <c r="E101" s="57"/>
      <c r="F101" s="57"/>
    </row>
    <row r="102" spans="2:6" x14ac:dyDescent="0.2">
      <c r="B102" s="20"/>
      <c r="C102" s="16"/>
      <c r="D102" s="16"/>
      <c r="E102" s="16"/>
      <c r="F102" s="16"/>
    </row>
    <row r="103" spans="2:6" x14ac:dyDescent="0.2">
      <c r="B103" s="20"/>
      <c r="C103" s="16"/>
      <c r="D103" s="16"/>
      <c r="E103" s="16"/>
      <c r="F103" s="16"/>
    </row>
    <row r="104" spans="2:6" x14ac:dyDescent="0.2">
      <c r="B104" s="20"/>
      <c r="C104" s="16"/>
      <c r="D104" s="16"/>
      <c r="E104" s="16"/>
      <c r="F104" s="16"/>
    </row>
    <row r="105" spans="2:6" x14ac:dyDescent="0.2">
      <c r="B105" s="20"/>
      <c r="C105" s="16"/>
      <c r="D105" s="16"/>
      <c r="E105" s="16"/>
      <c r="F105" s="16"/>
    </row>
    <row r="106" spans="2:6" x14ac:dyDescent="0.2">
      <c r="B106" s="20"/>
      <c r="C106" s="16"/>
      <c r="D106" s="16"/>
      <c r="E106" s="16"/>
      <c r="F106" s="16"/>
    </row>
    <row r="107" spans="2:6" x14ac:dyDescent="0.2">
      <c r="B107" s="20"/>
      <c r="C107" s="16"/>
      <c r="D107" s="16"/>
      <c r="E107" s="16"/>
      <c r="F107" s="16"/>
    </row>
    <row r="108" spans="2:6" x14ac:dyDescent="0.2">
      <c r="B108" s="20"/>
      <c r="C108" s="16"/>
      <c r="D108" s="16"/>
      <c r="E108" s="16"/>
      <c r="F108" s="16"/>
    </row>
    <row r="109" spans="2:6" x14ac:dyDescent="0.2">
      <c r="B109" s="20"/>
      <c r="C109" s="16"/>
      <c r="D109" s="16"/>
      <c r="E109" s="16"/>
      <c r="F109" s="16"/>
    </row>
    <row r="110" spans="2:6" x14ac:dyDescent="0.2">
      <c r="B110" s="20"/>
      <c r="C110" s="16"/>
      <c r="D110" s="16"/>
      <c r="E110" s="16"/>
      <c r="F110" s="16"/>
    </row>
    <row r="111" spans="2:6" x14ac:dyDescent="0.2">
      <c r="B111" s="20"/>
      <c r="C111" s="16"/>
      <c r="D111" s="16"/>
      <c r="E111" s="16"/>
      <c r="F111" s="16"/>
    </row>
    <row r="112" spans="2:6" x14ac:dyDescent="0.2">
      <c r="B112" s="20"/>
      <c r="C112" s="16"/>
      <c r="D112" s="16"/>
      <c r="E112" s="16"/>
      <c r="F112" s="16"/>
    </row>
    <row r="113" spans="2:6" x14ac:dyDescent="0.2">
      <c r="B113" s="20"/>
      <c r="C113" s="16"/>
      <c r="D113" s="16"/>
      <c r="E113" s="16"/>
      <c r="F113" s="16"/>
    </row>
    <row r="114" spans="2:6" x14ac:dyDescent="0.2">
      <c r="B114" s="20"/>
      <c r="C114" s="16"/>
      <c r="D114" s="16"/>
      <c r="E114" s="16"/>
      <c r="F114" s="16"/>
    </row>
    <row r="115" spans="2:6" x14ac:dyDescent="0.2">
      <c r="B115" s="20"/>
      <c r="C115" s="16"/>
      <c r="D115" s="16"/>
      <c r="E115" s="16"/>
      <c r="F115" s="16"/>
    </row>
    <row r="116" spans="2:6" x14ac:dyDescent="0.2">
      <c r="B116" s="27" t="s">
        <v>167</v>
      </c>
      <c r="C116" s="42">
        <v>27452.218000000001</v>
      </c>
      <c r="D116" s="42">
        <v>130201.96500000001</v>
      </c>
      <c r="E116" s="57">
        <v>52.724000000000004</v>
      </c>
      <c r="F116" s="57">
        <v>149.23699999999999</v>
      </c>
    </row>
    <row r="117" spans="2:6" x14ac:dyDescent="0.2">
      <c r="B117" s="20" t="s">
        <v>44</v>
      </c>
      <c r="C117" s="16">
        <v>25166.258000000002</v>
      </c>
      <c r="D117" s="16">
        <v>68214.281000000003</v>
      </c>
      <c r="E117" s="16">
        <v>48.050000000000004</v>
      </c>
      <c r="F117" s="16">
        <v>99.156999999999996</v>
      </c>
    </row>
    <row r="118" spans="2:6" x14ac:dyDescent="0.2">
      <c r="B118" s="20" t="s">
        <v>84</v>
      </c>
      <c r="C118" s="16">
        <v>0</v>
      </c>
      <c r="D118" s="16">
        <v>37674.160000000003</v>
      </c>
      <c r="E118" s="16">
        <v>0</v>
      </c>
      <c r="F118" s="16">
        <v>32.734000000000002</v>
      </c>
    </row>
    <row r="119" spans="2:6" x14ac:dyDescent="0.2">
      <c r="B119" s="20" t="s">
        <v>39</v>
      </c>
      <c r="C119" s="16">
        <v>0</v>
      </c>
      <c r="D119" s="16">
        <v>21310.524000000001</v>
      </c>
      <c r="E119" s="16">
        <v>0</v>
      </c>
      <c r="F119" s="16">
        <v>14.616</v>
      </c>
    </row>
    <row r="120" spans="2:6" x14ac:dyDescent="0.2">
      <c r="B120" s="20" t="s">
        <v>73</v>
      </c>
      <c r="C120" s="16">
        <v>0</v>
      </c>
      <c r="D120" s="16">
        <v>3003</v>
      </c>
      <c r="E120" s="16">
        <v>0</v>
      </c>
      <c r="F120" s="16">
        <v>2.73</v>
      </c>
    </row>
    <row r="121" spans="2:6" x14ac:dyDescent="0.2">
      <c r="B121" s="20" t="s">
        <v>70</v>
      </c>
      <c r="C121" s="16">
        <v>0</v>
      </c>
      <c r="D121" s="16">
        <v>0</v>
      </c>
      <c r="E121" s="16">
        <v>0</v>
      </c>
      <c r="F121" s="16">
        <v>0</v>
      </c>
    </row>
    <row r="122" spans="2:6" x14ac:dyDescent="0.2">
      <c r="B122" s="20" t="s">
        <v>210</v>
      </c>
      <c r="C122" s="16">
        <v>0</v>
      </c>
      <c r="D122" s="16">
        <v>0</v>
      </c>
      <c r="E122" s="16">
        <v>0</v>
      </c>
      <c r="F122" s="16">
        <v>0</v>
      </c>
    </row>
    <row r="123" spans="2:6" x14ac:dyDescent="0.2">
      <c r="B123" s="27" t="s">
        <v>68</v>
      </c>
      <c r="C123" s="57">
        <v>2285.96</v>
      </c>
      <c r="D123" s="57">
        <v>0</v>
      </c>
      <c r="E123" s="57">
        <v>4.6740000000000004</v>
      </c>
      <c r="F123" s="57">
        <v>0</v>
      </c>
    </row>
    <row r="124" spans="2:6" x14ac:dyDescent="0.2">
      <c r="B124" s="20" t="s">
        <v>168</v>
      </c>
      <c r="C124" s="16"/>
      <c r="D124" s="16"/>
      <c r="E124" s="16"/>
      <c r="F124" s="16"/>
    </row>
    <row r="125" spans="2:6" x14ac:dyDescent="0.2">
      <c r="B125" s="27"/>
      <c r="C125" s="16"/>
      <c r="D125" s="42"/>
      <c r="E125" s="16"/>
      <c r="F125" s="16"/>
    </row>
    <row r="126" spans="2:6" x14ac:dyDescent="0.2">
      <c r="B126" s="20" t="s">
        <v>134</v>
      </c>
      <c r="C126" s="16">
        <v>11454.59</v>
      </c>
      <c r="D126" s="42">
        <v>0</v>
      </c>
      <c r="E126" s="16">
        <v>34.380000000000003</v>
      </c>
      <c r="F126" s="16">
        <v>0</v>
      </c>
    </row>
    <row r="127" spans="2:6" x14ac:dyDescent="0.2">
      <c r="B127" s="27" t="s">
        <v>76</v>
      </c>
      <c r="C127" s="57">
        <v>11454.59</v>
      </c>
      <c r="D127" s="57">
        <v>0</v>
      </c>
      <c r="E127" s="57">
        <v>34.380000000000003</v>
      </c>
      <c r="F127" s="57">
        <v>0</v>
      </c>
    </row>
    <row r="128" spans="2:6" x14ac:dyDescent="0.2">
      <c r="B128" s="20"/>
      <c r="C128" s="16"/>
      <c r="D128" s="16"/>
      <c r="E128" s="16"/>
      <c r="F128" s="16"/>
    </row>
    <row r="129" spans="2:6" x14ac:dyDescent="0.2">
      <c r="B129" s="27"/>
      <c r="C129" s="16"/>
      <c r="D129" s="16"/>
      <c r="E129" s="16"/>
      <c r="F129" s="16"/>
    </row>
    <row r="130" spans="2:6" x14ac:dyDescent="0.2">
      <c r="C130" s="16"/>
      <c r="D130" s="16"/>
      <c r="E130" s="16"/>
      <c r="F130" s="16"/>
    </row>
    <row r="132" spans="2:6" x14ac:dyDescent="0.2">
      <c r="B132" s="14"/>
      <c r="C132" s="15"/>
      <c r="D132" s="15"/>
    </row>
    <row r="133" spans="2:6" x14ac:dyDescent="0.2">
      <c r="B133" s="14"/>
      <c r="C133" s="15"/>
      <c r="D133" s="15"/>
    </row>
    <row r="134" spans="2:6" x14ac:dyDescent="0.2">
      <c r="B134" s="14"/>
      <c r="C134" s="15"/>
      <c r="D134" s="15"/>
    </row>
    <row r="135" spans="2:6" x14ac:dyDescent="0.2">
      <c r="B135" s="14"/>
      <c r="C135" s="15"/>
      <c r="D135" s="15"/>
    </row>
    <row r="136" spans="2:6" x14ac:dyDescent="0.2">
      <c r="B136" s="14"/>
      <c r="C136" s="15"/>
      <c r="D136" s="15"/>
    </row>
    <row r="137" spans="2:6" x14ac:dyDescent="0.2">
      <c r="B137" s="14"/>
      <c r="C137" s="15"/>
      <c r="D137" s="15"/>
    </row>
    <row r="138" spans="2:6" x14ac:dyDescent="0.2">
      <c r="B138" s="14"/>
      <c r="C138" s="15"/>
      <c r="D138" s="15"/>
    </row>
    <row r="139" spans="2:6" x14ac:dyDescent="0.2">
      <c r="B139" s="14"/>
      <c r="C139" s="15"/>
      <c r="D139" s="15"/>
    </row>
    <row r="140" spans="2:6" x14ac:dyDescent="0.2">
      <c r="B140" s="14"/>
      <c r="C140" s="15"/>
      <c r="D140" s="15"/>
    </row>
    <row r="141" spans="2:6" x14ac:dyDescent="0.2">
      <c r="B141" s="14"/>
      <c r="C141" s="15"/>
      <c r="D141" s="15"/>
    </row>
    <row r="142" spans="2:6" x14ac:dyDescent="0.2">
      <c r="B142" s="14"/>
      <c r="C142" s="15"/>
      <c r="D142" s="15"/>
    </row>
    <row r="143" spans="2:6" x14ac:dyDescent="0.2">
      <c r="B143" s="14"/>
      <c r="C143" s="15"/>
      <c r="D143" s="15"/>
    </row>
    <row r="144" spans="2:6" x14ac:dyDescent="0.2">
      <c r="B144" s="14"/>
      <c r="C144" s="15"/>
      <c r="D144" s="15"/>
    </row>
    <row r="145" spans="2:4" x14ac:dyDescent="0.2">
      <c r="B145" s="14"/>
      <c r="C145" s="15"/>
      <c r="D145" s="15"/>
    </row>
    <row r="146" spans="2:4" x14ac:dyDescent="0.2">
      <c r="B146" s="14"/>
      <c r="C146" s="15"/>
      <c r="D146" s="15"/>
    </row>
    <row r="147" spans="2:4" x14ac:dyDescent="0.2">
      <c r="B147" s="14"/>
      <c r="C147" s="15"/>
      <c r="D147" s="15"/>
    </row>
    <row r="148" spans="2:4" x14ac:dyDescent="0.2">
      <c r="B148" s="14"/>
      <c r="C148" s="15"/>
      <c r="D148" s="15"/>
    </row>
    <row r="149" spans="2:4" x14ac:dyDescent="0.2">
      <c r="B149" s="14"/>
      <c r="C149" s="15"/>
      <c r="D149" s="15"/>
    </row>
    <row r="150" spans="2:4" x14ac:dyDescent="0.2">
      <c r="B150" s="14"/>
      <c r="C150" s="15"/>
      <c r="D150" s="15"/>
    </row>
    <row r="151" spans="2:4" x14ac:dyDescent="0.2">
      <c r="B151" s="14"/>
      <c r="C151" s="15"/>
      <c r="D151" s="15"/>
    </row>
    <row r="152" spans="2:4" x14ac:dyDescent="0.2">
      <c r="B152" s="8"/>
      <c r="C152" s="9"/>
      <c r="D152" s="9"/>
    </row>
    <row r="153" spans="2:4" x14ac:dyDescent="0.2">
      <c r="B153" s="14"/>
      <c r="C153" s="15"/>
      <c r="D153" s="15"/>
    </row>
    <row r="154" spans="2:4" x14ac:dyDescent="0.2">
      <c r="B154" s="14"/>
      <c r="C154" s="15"/>
      <c r="D154" s="15"/>
    </row>
    <row r="155" spans="2:4" x14ac:dyDescent="0.2">
      <c r="B155" s="14"/>
      <c r="C155" s="15"/>
      <c r="D155" s="15"/>
    </row>
    <row r="156" spans="2:4" x14ac:dyDescent="0.2">
      <c r="B156" s="14"/>
      <c r="C156" s="15"/>
      <c r="D156" s="15"/>
    </row>
    <row r="157" spans="2:4" x14ac:dyDescent="0.2">
      <c r="B157" s="14"/>
      <c r="C157" s="15"/>
      <c r="D157" s="15"/>
    </row>
    <row r="158" spans="2:4" x14ac:dyDescent="0.2">
      <c r="B158" s="14"/>
      <c r="C158" s="15"/>
      <c r="D158" s="15"/>
    </row>
    <row r="159" spans="2:4" x14ac:dyDescent="0.2">
      <c r="B159" s="14"/>
      <c r="C159" s="15"/>
      <c r="D159" s="15"/>
    </row>
    <row r="160" spans="2:4" x14ac:dyDescent="0.2">
      <c r="B160" s="14"/>
      <c r="C160" s="15"/>
      <c r="D160" s="15"/>
    </row>
    <row r="161" spans="2:4" x14ac:dyDescent="0.2">
      <c r="B161" s="14"/>
      <c r="C161" s="15"/>
      <c r="D161" s="15"/>
    </row>
    <row r="162" spans="2:4" x14ac:dyDescent="0.2">
      <c r="B162" s="14"/>
      <c r="C162" s="15"/>
      <c r="D162" s="15"/>
    </row>
    <row r="163" spans="2:4" x14ac:dyDescent="0.2">
      <c r="B163" s="14"/>
      <c r="C163" s="15"/>
      <c r="D163" s="15"/>
    </row>
    <row r="164" spans="2:4" x14ac:dyDescent="0.2">
      <c r="B164" s="14"/>
      <c r="C164" s="15"/>
      <c r="D164" s="15"/>
    </row>
    <row r="165" spans="2:4" x14ac:dyDescent="0.2">
      <c r="B165" s="14"/>
      <c r="C165" s="15"/>
      <c r="D165" s="15"/>
    </row>
    <row r="166" spans="2:4" x14ac:dyDescent="0.2">
      <c r="B166" s="14"/>
      <c r="C166" s="15"/>
      <c r="D166" s="15"/>
    </row>
    <row r="167" spans="2:4" x14ac:dyDescent="0.2">
      <c r="B167" s="14"/>
      <c r="C167" s="15"/>
      <c r="D167" s="15"/>
    </row>
    <row r="168" spans="2:4" x14ac:dyDescent="0.2">
      <c r="B168" s="14"/>
      <c r="C168" s="15"/>
      <c r="D168" s="15"/>
    </row>
    <row r="169" spans="2:4" x14ac:dyDescent="0.2">
      <c r="B169" s="14"/>
      <c r="C169" s="15"/>
      <c r="D169" s="15"/>
    </row>
    <row r="170" spans="2:4" x14ac:dyDescent="0.2">
      <c r="B170" s="14"/>
      <c r="C170" s="15"/>
      <c r="D170" s="15"/>
    </row>
    <row r="171" spans="2:4" x14ac:dyDescent="0.2">
      <c r="B171" s="14"/>
      <c r="C171" s="15"/>
      <c r="D171" s="15"/>
    </row>
    <row r="172" spans="2:4" x14ac:dyDescent="0.2">
      <c r="B172" s="14"/>
      <c r="C172" s="15"/>
      <c r="D172" s="15"/>
    </row>
    <row r="173" spans="2:4" x14ac:dyDescent="0.2">
      <c r="B173" s="14"/>
      <c r="C173" s="15"/>
      <c r="D173" s="15"/>
    </row>
    <row r="174" spans="2:4" x14ac:dyDescent="0.2">
      <c r="B174" s="14"/>
      <c r="C174" s="15"/>
      <c r="D174" s="15"/>
    </row>
    <row r="175" spans="2:4" x14ac:dyDescent="0.2">
      <c r="B175" s="14"/>
      <c r="C175" s="15"/>
      <c r="D175" s="15"/>
    </row>
    <row r="176" spans="2:4" x14ac:dyDescent="0.2">
      <c r="B176" s="14"/>
      <c r="C176" s="15"/>
      <c r="D176" s="15"/>
    </row>
    <row r="177" spans="2:4" x14ac:dyDescent="0.2">
      <c r="B177" s="14"/>
      <c r="C177" s="15"/>
      <c r="D177" s="15"/>
    </row>
    <row r="178" spans="2:4" x14ac:dyDescent="0.2">
      <c r="B178" s="8"/>
      <c r="C178" s="9"/>
      <c r="D178" s="9"/>
    </row>
    <row r="179" spans="2:4" x14ac:dyDescent="0.2">
      <c r="B179" s="14"/>
      <c r="C179" s="15"/>
      <c r="D179" s="15"/>
    </row>
    <row r="180" spans="2:4" x14ac:dyDescent="0.2">
      <c r="B180" s="14"/>
      <c r="C180" s="15"/>
      <c r="D180" s="15"/>
    </row>
    <row r="181" spans="2:4" x14ac:dyDescent="0.2">
      <c r="B181" s="14"/>
      <c r="C181" s="15"/>
      <c r="D181" s="15"/>
    </row>
    <row r="182" spans="2:4" x14ac:dyDescent="0.2">
      <c r="B182" s="14"/>
      <c r="C182" s="15"/>
      <c r="D182" s="15"/>
    </row>
    <row r="183" spans="2:4" x14ac:dyDescent="0.2">
      <c r="B183" s="14"/>
      <c r="C183" s="15"/>
      <c r="D183" s="15"/>
    </row>
    <row r="184" spans="2:4" x14ac:dyDescent="0.2">
      <c r="B184" s="14"/>
      <c r="C184" s="15"/>
      <c r="D184" s="15"/>
    </row>
    <row r="185" spans="2:4" x14ac:dyDescent="0.2">
      <c r="B185" s="14"/>
      <c r="C185" s="15"/>
      <c r="D185" s="15"/>
    </row>
    <row r="186" spans="2:4" x14ac:dyDescent="0.2">
      <c r="B186" s="14"/>
      <c r="C186" s="15"/>
      <c r="D186" s="15"/>
    </row>
    <row r="187" spans="2:4" x14ac:dyDescent="0.2">
      <c r="B187" s="14"/>
      <c r="C187" s="15"/>
      <c r="D187" s="15"/>
    </row>
    <row r="188" spans="2:4" x14ac:dyDescent="0.2">
      <c r="B188" s="14"/>
      <c r="C188" s="15"/>
      <c r="D188" s="15"/>
    </row>
    <row r="189" spans="2:4" x14ac:dyDescent="0.2">
      <c r="B189" s="14"/>
      <c r="C189" s="15"/>
      <c r="D189" s="15"/>
    </row>
    <row r="190" spans="2:4" x14ac:dyDescent="0.2">
      <c r="B190" s="14"/>
      <c r="C190" s="15"/>
      <c r="D190" s="15"/>
    </row>
    <row r="191" spans="2:4" x14ac:dyDescent="0.2">
      <c r="B191" s="14"/>
      <c r="C191" s="15"/>
      <c r="D191" s="15"/>
    </row>
    <row r="192" spans="2:4" x14ac:dyDescent="0.2">
      <c r="B192" s="14"/>
      <c r="C192" s="15"/>
      <c r="D192" s="15"/>
    </row>
    <row r="193" spans="2:4" x14ac:dyDescent="0.2">
      <c r="B193" s="14"/>
      <c r="C193" s="15"/>
      <c r="D193" s="15"/>
    </row>
    <row r="194" spans="2:4" x14ac:dyDescent="0.2">
      <c r="B194" s="14"/>
      <c r="C194" s="15"/>
      <c r="D194" s="15"/>
    </row>
    <row r="195" spans="2:4" x14ac:dyDescent="0.2">
      <c r="B195" s="14"/>
      <c r="C195" s="15"/>
      <c r="D195" s="15"/>
    </row>
    <row r="196" spans="2:4" x14ac:dyDescent="0.2">
      <c r="B196" s="14"/>
      <c r="C196" s="15"/>
      <c r="D196" s="15"/>
    </row>
    <row r="197" spans="2:4" x14ac:dyDescent="0.2">
      <c r="B197" s="14"/>
      <c r="C197" s="15"/>
      <c r="D197" s="15"/>
    </row>
    <row r="198" spans="2:4" x14ac:dyDescent="0.2">
      <c r="B198" s="14"/>
      <c r="C198" s="15"/>
      <c r="D198" s="15"/>
    </row>
    <row r="199" spans="2:4" x14ac:dyDescent="0.2">
      <c r="B199" s="14"/>
      <c r="C199" s="15"/>
      <c r="D199" s="15"/>
    </row>
    <row r="200" spans="2:4" x14ac:dyDescent="0.2">
      <c r="B200" s="14"/>
      <c r="C200" s="15"/>
      <c r="D200" s="15"/>
    </row>
    <row r="201" spans="2:4" x14ac:dyDescent="0.2">
      <c r="B201" s="14"/>
      <c r="C201" s="15"/>
      <c r="D201" s="15"/>
    </row>
    <row r="202" spans="2:4" x14ac:dyDescent="0.2">
      <c r="B202" s="14"/>
      <c r="C202" s="15"/>
      <c r="D202" s="15"/>
    </row>
    <row r="203" spans="2:4" x14ac:dyDescent="0.2">
      <c r="B203" s="14"/>
      <c r="C203" s="15"/>
      <c r="D203" s="15"/>
    </row>
    <row r="204" spans="2:4" x14ac:dyDescent="0.2">
      <c r="B204" s="14"/>
      <c r="C204" s="15"/>
      <c r="D204" s="15"/>
    </row>
    <row r="205" spans="2:4" x14ac:dyDescent="0.2">
      <c r="B205" s="14"/>
      <c r="C205" s="15"/>
      <c r="D205" s="15"/>
    </row>
    <row r="206" spans="2:4" x14ac:dyDescent="0.2">
      <c r="B206" s="14"/>
      <c r="C206" s="15"/>
      <c r="D206" s="15"/>
    </row>
    <row r="207" spans="2:4" x14ac:dyDescent="0.2">
      <c r="B207" s="8"/>
      <c r="C207" s="9"/>
      <c r="D207" s="9"/>
    </row>
    <row r="208" spans="2:4" x14ac:dyDescent="0.2">
      <c r="B208" s="14"/>
      <c r="C208" s="15"/>
      <c r="D208" s="15"/>
    </row>
    <row r="209" spans="2:4" x14ac:dyDescent="0.2">
      <c r="B209" s="14"/>
      <c r="C209" s="15"/>
      <c r="D209" s="15"/>
    </row>
    <row r="210" spans="2:4" x14ac:dyDescent="0.2">
      <c r="B210" s="14"/>
      <c r="C210" s="15"/>
      <c r="D210" s="15"/>
    </row>
    <row r="211" spans="2:4" x14ac:dyDescent="0.2">
      <c r="B211" s="14"/>
      <c r="C211" s="15"/>
      <c r="D211" s="15"/>
    </row>
    <row r="212" spans="2:4" x14ac:dyDescent="0.2">
      <c r="B212" s="14"/>
      <c r="C212" s="15"/>
      <c r="D212" s="15"/>
    </row>
    <row r="213" spans="2:4" x14ac:dyDescent="0.2">
      <c r="B213" s="14"/>
      <c r="C213" s="15"/>
      <c r="D213" s="15"/>
    </row>
    <row r="214" spans="2:4" x14ac:dyDescent="0.2">
      <c r="B214" s="14"/>
      <c r="C214" s="15"/>
      <c r="D214" s="15"/>
    </row>
    <row r="215" spans="2:4" x14ac:dyDescent="0.2">
      <c r="B215" s="14"/>
      <c r="C215" s="15"/>
      <c r="D215" s="15"/>
    </row>
    <row r="216" spans="2:4" x14ac:dyDescent="0.2">
      <c r="B216" s="14"/>
      <c r="C216" s="15"/>
      <c r="D216" s="15"/>
    </row>
    <row r="217" spans="2:4" x14ac:dyDescent="0.2">
      <c r="B217" s="14"/>
      <c r="C217" s="15"/>
      <c r="D217" s="15"/>
    </row>
    <row r="218" spans="2:4" x14ac:dyDescent="0.2">
      <c r="B218" s="14"/>
      <c r="C218" s="15"/>
      <c r="D218" s="15"/>
    </row>
    <row r="219" spans="2:4" x14ac:dyDescent="0.2">
      <c r="B219" s="14"/>
      <c r="C219" s="15"/>
      <c r="D219" s="15"/>
    </row>
    <row r="220" spans="2:4" x14ac:dyDescent="0.2">
      <c r="B220" s="14"/>
      <c r="C220" s="15"/>
      <c r="D220" s="15"/>
    </row>
    <row r="221" spans="2:4" x14ac:dyDescent="0.2">
      <c r="B221" s="14"/>
      <c r="C221" s="15"/>
      <c r="D221" s="15"/>
    </row>
    <row r="222" spans="2:4" x14ac:dyDescent="0.2">
      <c r="B222" s="14"/>
      <c r="C222" s="15"/>
      <c r="D222" s="15"/>
    </row>
    <row r="223" spans="2:4" x14ac:dyDescent="0.2">
      <c r="B223" s="14"/>
      <c r="C223" s="15"/>
      <c r="D223" s="15"/>
    </row>
    <row r="224" spans="2:4" x14ac:dyDescent="0.2">
      <c r="B224" s="8"/>
      <c r="C224" s="9"/>
      <c r="D224" s="9"/>
    </row>
    <row r="225" spans="2:4" x14ac:dyDescent="0.2">
      <c r="B225" s="14"/>
      <c r="C225" s="15"/>
      <c r="D225" s="15"/>
    </row>
    <row r="226" spans="2:4" x14ac:dyDescent="0.2">
      <c r="B226" s="14"/>
      <c r="C226" s="15"/>
      <c r="D226" s="15"/>
    </row>
    <row r="227" spans="2:4" x14ac:dyDescent="0.2">
      <c r="B227" s="14"/>
      <c r="C227" s="15"/>
      <c r="D227" s="15"/>
    </row>
    <row r="228" spans="2:4" x14ac:dyDescent="0.2">
      <c r="B228" s="14"/>
      <c r="C228" s="15"/>
      <c r="D228" s="15"/>
    </row>
    <row r="229" spans="2:4" x14ac:dyDescent="0.2">
      <c r="B229" s="14"/>
      <c r="C229" s="15"/>
      <c r="D229" s="15"/>
    </row>
    <row r="230" spans="2:4" x14ac:dyDescent="0.2">
      <c r="B230" s="14"/>
      <c r="C230" s="15"/>
      <c r="D230" s="15"/>
    </row>
    <row r="231" spans="2:4" x14ac:dyDescent="0.2">
      <c r="B231" s="14"/>
      <c r="C231" s="15"/>
      <c r="D231" s="15"/>
    </row>
    <row r="232" spans="2:4" x14ac:dyDescent="0.2">
      <c r="B232" s="14"/>
      <c r="C232" s="15"/>
      <c r="D232" s="15"/>
    </row>
    <row r="233" spans="2:4" x14ac:dyDescent="0.2">
      <c r="B233" s="14"/>
      <c r="C233" s="15"/>
      <c r="D233" s="15"/>
    </row>
    <row r="234" spans="2:4" x14ac:dyDescent="0.2">
      <c r="B234" s="14"/>
      <c r="C234" s="15"/>
      <c r="D234" s="15"/>
    </row>
    <row r="235" spans="2:4" x14ac:dyDescent="0.2">
      <c r="B235" s="14"/>
      <c r="C235" s="15"/>
      <c r="D235" s="15"/>
    </row>
    <row r="236" spans="2:4" x14ac:dyDescent="0.2">
      <c r="B236" s="14"/>
      <c r="C236" s="15"/>
      <c r="D236" s="15"/>
    </row>
    <row r="237" spans="2:4" x14ac:dyDescent="0.2">
      <c r="B237" s="14"/>
      <c r="C237" s="15"/>
      <c r="D237" s="15"/>
    </row>
    <row r="238" spans="2:4" x14ac:dyDescent="0.2">
      <c r="B238" s="14"/>
      <c r="C238" s="15"/>
      <c r="D238" s="15"/>
    </row>
    <row r="239" spans="2:4" x14ac:dyDescent="0.2">
      <c r="B239" s="14"/>
      <c r="C239" s="15"/>
      <c r="D239" s="15"/>
    </row>
    <row r="240" spans="2:4" x14ac:dyDescent="0.2">
      <c r="B240" s="14"/>
      <c r="C240" s="15"/>
      <c r="D240" s="15"/>
    </row>
    <row r="241" spans="2:4" x14ac:dyDescent="0.2">
      <c r="B241" s="14"/>
      <c r="C241" s="15"/>
      <c r="D241" s="15"/>
    </row>
    <row r="242" spans="2:4" x14ac:dyDescent="0.2">
      <c r="B242" s="14"/>
      <c r="C242" s="15"/>
      <c r="D242" s="15"/>
    </row>
    <row r="243" spans="2:4" x14ac:dyDescent="0.2">
      <c r="B243" s="14"/>
      <c r="C243" s="15"/>
      <c r="D243" s="15"/>
    </row>
    <row r="244" spans="2:4" x14ac:dyDescent="0.2">
      <c r="B244" s="14"/>
      <c r="C244" s="15"/>
      <c r="D244" s="15"/>
    </row>
    <row r="245" spans="2:4" x14ac:dyDescent="0.2">
      <c r="B245" s="14"/>
      <c r="C245" s="15"/>
      <c r="D245" s="15"/>
    </row>
    <row r="246" spans="2:4" x14ac:dyDescent="0.2">
      <c r="B246" s="14"/>
      <c r="C246" s="15"/>
      <c r="D246" s="15"/>
    </row>
    <row r="247" spans="2:4" x14ac:dyDescent="0.2">
      <c r="B247" s="14"/>
      <c r="C247" s="15"/>
      <c r="D247" s="15"/>
    </row>
    <row r="248" spans="2:4" x14ac:dyDescent="0.2">
      <c r="B248" s="14"/>
      <c r="C248" s="15"/>
      <c r="D248" s="15"/>
    </row>
    <row r="249" spans="2:4" x14ac:dyDescent="0.2">
      <c r="B249" s="14"/>
      <c r="C249" s="15"/>
      <c r="D249" s="15"/>
    </row>
    <row r="250" spans="2:4" x14ac:dyDescent="0.2">
      <c r="B250" s="14"/>
      <c r="C250" s="15"/>
      <c r="D250" s="15"/>
    </row>
    <row r="251" spans="2:4" x14ac:dyDescent="0.2">
      <c r="B251" s="14"/>
      <c r="C251" s="15"/>
      <c r="D251" s="15"/>
    </row>
    <row r="252" spans="2:4" x14ac:dyDescent="0.2">
      <c r="B252" s="14"/>
      <c r="C252" s="15"/>
      <c r="D252" s="15"/>
    </row>
    <row r="253" spans="2:4" x14ac:dyDescent="0.2">
      <c r="B253" s="14"/>
      <c r="C253" s="15"/>
      <c r="D253" s="15"/>
    </row>
    <row r="254" spans="2:4" x14ac:dyDescent="0.2">
      <c r="B254" s="14"/>
      <c r="C254" s="15"/>
      <c r="D254" s="15"/>
    </row>
    <row r="255" spans="2:4" x14ac:dyDescent="0.2">
      <c r="B255" s="8"/>
      <c r="C255" s="9"/>
      <c r="D255" s="9"/>
    </row>
    <row r="256" spans="2:4" x14ac:dyDescent="0.2">
      <c r="B256" s="14"/>
      <c r="C256" s="15"/>
      <c r="D256" s="15"/>
    </row>
    <row r="257" spans="2:4" x14ac:dyDescent="0.2">
      <c r="B257" s="14"/>
      <c r="C257" s="15"/>
      <c r="D257" s="15"/>
    </row>
    <row r="258" spans="2:4" x14ac:dyDescent="0.2">
      <c r="B258" s="14"/>
      <c r="C258" s="15"/>
      <c r="D258" s="15"/>
    </row>
    <row r="259" spans="2:4" x14ac:dyDescent="0.2">
      <c r="B259" s="14"/>
      <c r="C259" s="15"/>
      <c r="D259" s="15"/>
    </row>
    <row r="260" spans="2:4" x14ac:dyDescent="0.2">
      <c r="B260" s="14"/>
      <c r="C260" s="15"/>
      <c r="D260" s="15"/>
    </row>
    <row r="261" spans="2:4" x14ac:dyDescent="0.2">
      <c r="B261" s="14"/>
      <c r="C261" s="15"/>
      <c r="D261" s="15"/>
    </row>
    <row r="262" spans="2:4" x14ac:dyDescent="0.2">
      <c r="B262" s="14"/>
      <c r="C262" s="15"/>
      <c r="D262" s="15"/>
    </row>
    <row r="263" spans="2:4" x14ac:dyDescent="0.2">
      <c r="B263" s="14"/>
      <c r="C263" s="15"/>
      <c r="D263" s="15"/>
    </row>
    <row r="264" spans="2:4" x14ac:dyDescent="0.2">
      <c r="B264" s="14"/>
      <c r="C264" s="15"/>
      <c r="D264" s="15"/>
    </row>
    <row r="265" spans="2:4" x14ac:dyDescent="0.2">
      <c r="B265" s="14"/>
      <c r="C265" s="15"/>
      <c r="D265" s="15"/>
    </row>
    <row r="266" spans="2:4" x14ac:dyDescent="0.2">
      <c r="B266" s="14"/>
      <c r="C266" s="15"/>
      <c r="D266" s="15"/>
    </row>
    <row r="267" spans="2:4" x14ac:dyDescent="0.2">
      <c r="B267" s="14"/>
      <c r="C267" s="15"/>
      <c r="D267" s="15"/>
    </row>
    <row r="268" spans="2:4" x14ac:dyDescent="0.2">
      <c r="B268" s="14"/>
      <c r="C268" s="15"/>
      <c r="D268" s="15"/>
    </row>
    <row r="269" spans="2:4" x14ac:dyDescent="0.2">
      <c r="B269" s="14"/>
      <c r="C269" s="15"/>
      <c r="D269" s="15"/>
    </row>
    <row r="270" spans="2:4" x14ac:dyDescent="0.2">
      <c r="B270" s="14"/>
      <c r="C270" s="15"/>
      <c r="D270" s="15"/>
    </row>
    <row r="271" spans="2:4" x14ac:dyDescent="0.2">
      <c r="B271" s="14"/>
      <c r="C271" s="15"/>
      <c r="D271" s="15"/>
    </row>
    <row r="272" spans="2:4" x14ac:dyDescent="0.2">
      <c r="B272" s="14"/>
      <c r="C272" s="15"/>
      <c r="D272" s="15"/>
    </row>
    <row r="273" spans="2:4" x14ac:dyDescent="0.2">
      <c r="B273" s="14"/>
      <c r="C273" s="15"/>
      <c r="D273" s="15"/>
    </row>
    <row r="274" spans="2:4" x14ac:dyDescent="0.2">
      <c r="B274" s="14"/>
      <c r="C274" s="15"/>
      <c r="D274" s="15"/>
    </row>
    <row r="275" spans="2:4" x14ac:dyDescent="0.2">
      <c r="B275" s="14"/>
      <c r="C275" s="15"/>
      <c r="D275" s="15"/>
    </row>
    <row r="276" spans="2:4" x14ac:dyDescent="0.2">
      <c r="B276" s="14"/>
      <c r="C276" s="15"/>
      <c r="D276" s="15"/>
    </row>
    <row r="277" spans="2:4" x14ac:dyDescent="0.2">
      <c r="B277" s="14"/>
      <c r="C277" s="15"/>
      <c r="D277" s="15"/>
    </row>
    <row r="278" spans="2:4" x14ac:dyDescent="0.2">
      <c r="B278" s="14"/>
      <c r="C278" s="15"/>
      <c r="D278" s="15"/>
    </row>
    <row r="279" spans="2:4" x14ac:dyDescent="0.2">
      <c r="B279" s="14"/>
      <c r="C279" s="15"/>
      <c r="D279" s="15"/>
    </row>
    <row r="280" spans="2:4" x14ac:dyDescent="0.2">
      <c r="B280" s="14"/>
      <c r="C280" s="15"/>
      <c r="D280" s="15"/>
    </row>
    <row r="281" spans="2:4" x14ac:dyDescent="0.2">
      <c r="B281" s="14"/>
      <c r="C281" s="15"/>
      <c r="D281" s="15"/>
    </row>
    <row r="282" spans="2:4" x14ac:dyDescent="0.2">
      <c r="B282" s="14"/>
      <c r="C282" s="15"/>
      <c r="D282" s="15"/>
    </row>
    <row r="283" spans="2:4" x14ac:dyDescent="0.2">
      <c r="B283" s="14"/>
      <c r="C283" s="15"/>
      <c r="D283" s="15"/>
    </row>
    <row r="284" spans="2:4" x14ac:dyDescent="0.2">
      <c r="B284" s="8"/>
      <c r="C284" s="9"/>
      <c r="D284" s="9"/>
    </row>
    <row r="285" spans="2:4" x14ac:dyDescent="0.2">
      <c r="B285" s="14"/>
      <c r="C285" s="15"/>
      <c r="D285" s="15"/>
    </row>
    <row r="286" spans="2:4" x14ac:dyDescent="0.2">
      <c r="B286" s="14"/>
      <c r="C286" s="15"/>
      <c r="D286" s="15"/>
    </row>
    <row r="287" spans="2:4" x14ac:dyDescent="0.2">
      <c r="B287" s="14"/>
      <c r="C287" s="15"/>
      <c r="D287" s="15"/>
    </row>
    <row r="288" spans="2:4" x14ac:dyDescent="0.2">
      <c r="B288" s="14"/>
      <c r="C288" s="15"/>
      <c r="D288" s="15"/>
    </row>
    <row r="289" spans="2:4" x14ac:dyDescent="0.2">
      <c r="B289" s="14"/>
      <c r="C289" s="15"/>
      <c r="D289" s="15"/>
    </row>
    <row r="290" spans="2:4" x14ac:dyDescent="0.2">
      <c r="B290" s="14"/>
      <c r="C290" s="15"/>
      <c r="D290" s="15"/>
    </row>
    <row r="291" spans="2:4" x14ac:dyDescent="0.2">
      <c r="B291" s="14"/>
      <c r="C291" s="15"/>
      <c r="D291" s="15"/>
    </row>
    <row r="292" spans="2:4" x14ac:dyDescent="0.2">
      <c r="B292" s="14"/>
      <c r="C292" s="15"/>
      <c r="D292" s="15"/>
    </row>
    <row r="293" spans="2:4" x14ac:dyDescent="0.2">
      <c r="B293" s="14"/>
      <c r="C293" s="15"/>
      <c r="D293" s="15"/>
    </row>
    <row r="294" spans="2:4" x14ac:dyDescent="0.2">
      <c r="B294" s="14"/>
      <c r="C294" s="15"/>
      <c r="D294" s="15"/>
    </row>
    <row r="295" spans="2:4" x14ac:dyDescent="0.2">
      <c r="B295" s="14"/>
      <c r="C295" s="15"/>
      <c r="D295" s="15"/>
    </row>
    <row r="296" spans="2:4" x14ac:dyDescent="0.2">
      <c r="B296" s="14"/>
      <c r="C296" s="15"/>
      <c r="D296" s="15"/>
    </row>
    <row r="297" spans="2:4" x14ac:dyDescent="0.2">
      <c r="B297" s="14"/>
      <c r="C297" s="15"/>
      <c r="D297" s="15"/>
    </row>
    <row r="298" spans="2:4" x14ac:dyDescent="0.2">
      <c r="B298" s="14"/>
      <c r="C298" s="15"/>
      <c r="D298" s="15"/>
    </row>
    <row r="299" spans="2:4" x14ac:dyDescent="0.2">
      <c r="B299" s="14"/>
      <c r="C299" s="15"/>
      <c r="D299" s="15"/>
    </row>
    <row r="300" spans="2:4" x14ac:dyDescent="0.2">
      <c r="B300" s="14"/>
      <c r="C300" s="15"/>
      <c r="D300" s="15"/>
    </row>
    <row r="301" spans="2:4" x14ac:dyDescent="0.2">
      <c r="B301" s="14"/>
      <c r="C301" s="15"/>
      <c r="D301" s="15"/>
    </row>
    <row r="302" spans="2:4" x14ac:dyDescent="0.2">
      <c r="B302" s="14"/>
      <c r="C302" s="15"/>
      <c r="D302" s="15"/>
    </row>
    <row r="303" spans="2:4" x14ac:dyDescent="0.2">
      <c r="B303" s="14"/>
      <c r="C303" s="15"/>
      <c r="D303" s="15"/>
    </row>
    <row r="304" spans="2:4" x14ac:dyDescent="0.2">
      <c r="B304" s="14"/>
      <c r="C304" s="15"/>
      <c r="D304" s="15"/>
    </row>
    <row r="305" spans="2:4" x14ac:dyDescent="0.2">
      <c r="B305" s="8"/>
      <c r="C305" s="9"/>
      <c r="D305" s="9"/>
    </row>
    <row r="306" spans="2:4" x14ac:dyDescent="0.2">
      <c r="B306" s="14"/>
      <c r="C306" s="15"/>
      <c r="D306" s="15"/>
    </row>
    <row r="307" spans="2:4" x14ac:dyDescent="0.2">
      <c r="B307" s="14"/>
      <c r="C307" s="15"/>
      <c r="D307" s="15"/>
    </row>
    <row r="308" spans="2:4" x14ac:dyDescent="0.2">
      <c r="B308" s="14"/>
      <c r="C308" s="15"/>
      <c r="D308" s="15"/>
    </row>
    <row r="309" spans="2:4" x14ac:dyDescent="0.2">
      <c r="B309" s="14"/>
      <c r="C309" s="15"/>
      <c r="D309" s="15"/>
    </row>
    <row r="310" spans="2:4" x14ac:dyDescent="0.2">
      <c r="B310" s="14"/>
      <c r="C310" s="15"/>
      <c r="D310" s="15"/>
    </row>
    <row r="311" spans="2:4" x14ac:dyDescent="0.2">
      <c r="B311" s="14"/>
      <c r="C311" s="15"/>
      <c r="D311" s="15"/>
    </row>
    <row r="312" spans="2:4" x14ac:dyDescent="0.2">
      <c r="B312" s="14"/>
      <c r="C312" s="15"/>
      <c r="D312" s="15"/>
    </row>
    <row r="313" spans="2:4" x14ac:dyDescent="0.2">
      <c r="B313" s="14"/>
      <c r="C313" s="15"/>
      <c r="D313" s="15"/>
    </row>
    <row r="314" spans="2:4" x14ac:dyDescent="0.2">
      <c r="B314" s="14"/>
      <c r="C314" s="15"/>
      <c r="D314" s="15"/>
    </row>
    <row r="315" spans="2:4" x14ac:dyDescent="0.2">
      <c r="B315" s="14"/>
      <c r="C315" s="15"/>
      <c r="D315" s="15"/>
    </row>
    <row r="316" spans="2:4" x14ac:dyDescent="0.2">
      <c r="B316" s="14"/>
      <c r="C316" s="15"/>
      <c r="D316" s="15"/>
    </row>
    <row r="317" spans="2:4" x14ac:dyDescent="0.2">
      <c r="B317" s="14"/>
      <c r="C317" s="15"/>
      <c r="D317" s="15"/>
    </row>
    <row r="318" spans="2:4" x14ac:dyDescent="0.2">
      <c r="B318" s="14"/>
      <c r="C318" s="15"/>
      <c r="D318" s="15"/>
    </row>
    <row r="319" spans="2:4" x14ac:dyDescent="0.2">
      <c r="B319" s="14"/>
      <c r="C319" s="15"/>
      <c r="D319" s="15"/>
    </row>
    <row r="320" spans="2:4" x14ac:dyDescent="0.2">
      <c r="B320" s="14"/>
      <c r="C320" s="15"/>
      <c r="D320" s="15"/>
    </row>
    <row r="321" spans="2:4" x14ac:dyDescent="0.2">
      <c r="B321" s="14"/>
      <c r="C321" s="15"/>
      <c r="D321" s="15"/>
    </row>
    <row r="322" spans="2:4" x14ac:dyDescent="0.2">
      <c r="B322" s="14"/>
      <c r="C322" s="15"/>
      <c r="D322" s="15"/>
    </row>
    <row r="323" spans="2:4" x14ac:dyDescent="0.2">
      <c r="B323" s="14"/>
      <c r="C323" s="15"/>
      <c r="D323" s="15"/>
    </row>
    <row r="324" spans="2:4" x14ac:dyDescent="0.2">
      <c r="B324" s="14"/>
      <c r="C324" s="15"/>
      <c r="D324" s="15"/>
    </row>
    <row r="325" spans="2:4" x14ac:dyDescent="0.2">
      <c r="B325" s="14"/>
      <c r="C325" s="15"/>
      <c r="D325" s="15"/>
    </row>
    <row r="326" spans="2:4" x14ac:dyDescent="0.2">
      <c r="B326" s="14"/>
      <c r="C326" s="15"/>
      <c r="D326" s="15"/>
    </row>
    <row r="327" spans="2:4" x14ac:dyDescent="0.2">
      <c r="B327" s="14"/>
      <c r="C327" s="15"/>
      <c r="D327" s="15"/>
    </row>
    <row r="328" spans="2:4" x14ac:dyDescent="0.2">
      <c r="B328" s="14"/>
      <c r="C328" s="15"/>
      <c r="D328" s="15"/>
    </row>
    <row r="329" spans="2:4" x14ac:dyDescent="0.2">
      <c r="B329" s="8"/>
      <c r="C329" s="9"/>
      <c r="D329" s="9"/>
    </row>
    <row r="330" spans="2:4" x14ac:dyDescent="0.2">
      <c r="B330" s="14"/>
      <c r="C330" s="15"/>
      <c r="D330" s="15"/>
    </row>
    <row r="331" spans="2:4" x14ac:dyDescent="0.2">
      <c r="B331" s="14"/>
      <c r="C331" s="15"/>
      <c r="D331" s="15"/>
    </row>
    <row r="332" spans="2:4" x14ac:dyDescent="0.2">
      <c r="B332" s="14"/>
      <c r="C332" s="15"/>
      <c r="D332" s="15"/>
    </row>
    <row r="333" spans="2:4" x14ac:dyDescent="0.2">
      <c r="B333" s="14"/>
      <c r="C333" s="15"/>
      <c r="D333" s="15"/>
    </row>
    <row r="334" spans="2:4" x14ac:dyDescent="0.2">
      <c r="B334" s="14"/>
      <c r="C334" s="15"/>
      <c r="D334" s="15"/>
    </row>
    <row r="335" spans="2:4" x14ac:dyDescent="0.2">
      <c r="B335" s="14"/>
      <c r="C335" s="15"/>
      <c r="D335" s="15"/>
    </row>
    <row r="336" spans="2:4" x14ac:dyDescent="0.2">
      <c r="B336" s="14"/>
      <c r="C336" s="15"/>
      <c r="D336" s="15"/>
    </row>
    <row r="337" spans="2:4" x14ac:dyDescent="0.2">
      <c r="B337" s="14"/>
      <c r="C337" s="15"/>
      <c r="D337" s="15"/>
    </row>
    <row r="338" spans="2:4" x14ac:dyDescent="0.2">
      <c r="B338" s="14"/>
      <c r="C338" s="15"/>
      <c r="D338" s="15"/>
    </row>
    <row r="339" spans="2:4" x14ac:dyDescent="0.2">
      <c r="B339" s="14"/>
      <c r="C339" s="15"/>
      <c r="D339" s="15"/>
    </row>
    <row r="340" spans="2:4" x14ac:dyDescent="0.2">
      <c r="B340" s="14"/>
      <c r="C340" s="15"/>
      <c r="D340" s="15"/>
    </row>
    <row r="341" spans="2:4" x14ac:dyDescent="0.2">
      <c r="B341" s="14"/>
      <c r="C341" s="15"/>
      <c r="D341" s="15"/>
    </row>
    <row r="342" spans="2:4" x14ac:dyDescent="0.2">
      <c r="B342" s="14"/>
      <c r="C342" s="15"/>
      <c r="D342" s="15"/>
    </row>
    <row r="343" spans="2:4" x14ac:dyDescent="0.2">
      <c r="B343" s="14"/>
      <c r="C343" s="15"/>
      <c r="D343" s="15"/>
    </row>
    <row r="344" spans="2:4" x14ac:dyDescent="0.2">
      <c r="B344" s="14"/>
      <c r="C344" s="15"/>
      <c r="D344" s="15"/>
    </row>
    <row r="345" spans="2:4" x14ac:dyDescent="0.2">
      <c r="B345" s="14"/>
      <c r="C345" s="15"/>
      <c r="D345" s="15"/>
    </row>
    <row r="346" spans="2:4" x14ac:dyDescent="0.2">
      <c r="B346" s="14"/>
      <c r="C346" s="15"/>
      <c r="D346" s="15"/>
    </row>
    <row r="347" spans="2:4" x14ac:dyDescent="0.2">
      <c r="B347" s="14"/>
      <c r="C347" s="15"/>
      <c r="D347" s="15"/>
    </row>
    <row r="348" spans="2:4" x14ac:dyDescent="0.2">
      <c r="B348" s="14"/>
      <c r="C348" s="15"/>
      <c r="D348" s="15"/>
    </row>
    <row r="349" spans="2:4" x14ac:dyDescent="0.2">
      <c r="B349" s="14"/>
      <c r="C349" s="15"/>
      <c r="D349" s="15"/>
    </row>
    <row r="350" spans="2:4" x14ac:dyDescent="0.2">
      <c r="B350" s="14"/>
      <c r="C350" s="15"/>
      <c r="D350" s="15"/>
    </row>
    <row r="351" spans="2:4" x14ac:dyDescent="0.2">
      <c r="B351" s="14"/>
      <c r="C351" s="15"/>
      <c r="D351" s="15"/>
    </row>
    <row r="352" spans="2:4" x14ac:dyDescent="0.2">
      <c r="B352" s="14"/>
      <c r="C352" s="15"/>
      <c r="D352" s="15"/>
    </row>
    <row r="353" spans="2:4" x14ac:dyDescent="0.2">
      <c r="B353" s="14"/>
      <c r="C353" s="15"/>
      <c r="D353" s="15"/>
    </row>
    <row r="354" spans="2:4" x14ac:dyDescent="0.2">
      <c r="B354" s="14"/>
      <c r="C354" s="15"/>
      <c r="D354" s="15"/>
    </row>
    <row r="355" spans="2:4" x14ac:dyDescent="0.2">
      <c r="B355" s="14"/>
      <c r="C355" s="15"/>
      <c r="D355" s="15"/>
    </row>
    <row r="356" spans="2:4" x14ac:dyDescent="0.2">
      <c r="B356" s="14"/>
      <c r="C356" s="15"/>
      <c r="D356" s="15"/>
    </row>
    <row r="357" spans="2:4" x14ac:dyDescent="0.2">
      <c r="B357" s="14"/>
      <c r="C357" s="15"/>
      <c r="D357" s="15"/>
    </row>
    <row r="358" spans="2:4" x14ac:dyDescent="0.2">
      <c r="B358" s="14"/>
      <c r="C358" s="15"/>
      <c r="D358" s="15"/>
    </row>
    <row r="359" spans="2:4" x14ac:dyDescent="0.2">
      <c r="B359" s="14"/>
      <c r="C359" s="15"/>
      <c r="D359" s="15"/>
    </row>
    <row r="360" spans="2:4" x14ac:dyDescent="0.2">
      <c r="B360" s="8"/>
      <c r="C360" s="9"/>
      <c r="D360" s="9"/>
    </row>
    <row r="361" spans="2:4" x14ac:dyDescent="0.2">
      <c r="B361" s="14"/>
      <c r="C361" s="15"/>
      <c r="D361" s="15"/>
    </row>
    <row r="362" spans="2:4" x14ac:dyDescent="0.2">
      <c r="B362" s="14"/>
      <c r="C362" s="15"/>
      <c r="D362" s="15"/>
    </row>
    <row r="363" spans="2:4" x14ac:dyDescent="0.2">
      <c r="B363" s="14"/>
      <c r="C363" s="15"/>
      <c r="D363" s="15"/>
    </row>
    <row r="364" spans="2:4" x14ac:dyDescent="0.2">
      <c r="B364" s="14"/>
      <c r="C364" s="15"/>
      <c r="D364" s="15"/>
    </row>
    <row r="365" spans="2:4" x14ac:dyDescent="0.2">
      <c r="B365" s="14"/>
      <c r="C365" s="15"/>
      <c r="D365" s="15"/>
    </row>
    <row r="366" spans="2:4" x14ac:dyDescent="0.2">
      <c r="B366" s="14"/>
      <c r="C366" s="15"/>
      <c r="D366" s="15"/>
    </row>
    <row r="367" spans="2:4" x14ac:dyDescent="0.2">
      <c r="B367" s="14"/>
      <c r="C367" s="15"/>
      <c r="D367" s="15"/>
    </row>
    <row r="368" spans="2:4" x14ac:dyDescent="0.2">
      <c r="B368" s="14"/>
      <c r="C368" s="15"/>
      <c r="D368" s="15"/>
    </row>
    <row r="369" spans="2:4" x14ac:dyDescent="0.2">
      <c r="B369" s="14"/>
      <c r="C369" s="15"/>
      <c r="D369" s="15"/>
    </row>
    <row r="370" spans="2:4" x14ac:dyDescent="0.2">
      <c r="B370" s="14"/>
      <c r="C370" s="15"/>
      <c r="D370" s="15"/>
    </row>
    <row r="371" spans="2:4" x14ac:dyDescent="0.2">
      <c r="B371" s="14"/>
      <c r="C371" s="15"/>
      <c r="D371" s="15"/>
    </row>
    <row r="372" spans="2:4" x14ac:dyDescent="0.2">
      <c r="B372" s="14"/>
      <c r="C372" s="15"/>
      <c r="D372" s="15"/>
    </row>
    <row r="373" spans="2:4" x14ac:dyDescent="0.2">
      <c r="B373" s="14"/>
      <c r="C373" s="15"/>
      <c r="D373" s="15"/>
    </row>
    <row r="374" spans="2:4" x14ac:dyDescent="0.2">
      <c r="B374" s="14"/>
      <c r="C374" s="15"/>
      <c r="D374" s="15"/>
    </row>
    <row r="375" spans="2:4" x14ac:dyDescent="0.2">
      <c r="B375" s="14"/>
      <c r="C375" s="15"/>
      <c r="D375" s="15"/>
    </row>
    <row r="376" spans="2:4" x14ac:dyDescent="0.2">
      <c r="B376" s="14"/>
      <c r="C376" s="15"/>
      <c r="D376" s="15"/>
    </row>
    <row r="377" spans="2:4" x14ac:dyDescent="0.2">
      <c r="B377" s="14"/>
      <c r="C377" s="15"/>
      <c r="D377" s="15"/>
    </row>
    <row r="378" spans="2:4" x14ac:dyDescent="0.2">
      <c r="B378" s="14"/>
      <c r="C378" s="15"/>
      <c r="D378" s="15"/>
    </row>
    <row r="379" spans="2:4" x14ac:dyDescent="0.2">
      <c r="B379" s="14"/>
      <c r="C379" s="15"/>
      <c r="D379" s="15"/>
    </row>
    <row r="380" spans="2:4" x14ac:dyDescent="0.2">
      <c r="B380" s="14"/>
      <c r="C380" s="15"/>
      <c r="D380" s="15"/>
    </row>
    <row r="381" spans="2:4" x14ac:dyDescent="0.2">
      <c r="B381" s="14"/>
      <c r="C381" s="15"/>
      <c r="D381" s="15"/>
    </row>
    <row r="382" spans="2:4" x14ac:dyDescent="0.2">
      <c r="B382" s="14"/>
      <c r="C382" s="15"/>
      <c r="D382" s="15"/>
    </row>
    <row r="383" spans="2:4" x14ac:dyDescent="0.2">
      <c r="B383" s="14"/>
      <c r="C383" s="15"/>
      <c r="D383" s="15"/>
    </row>
    <row r="384" spans="2:4" x14ac:dyDescent="0.2">
      <c r="B384" s="14"/>
      <c r="C384" s="15"/>
      <c r="D384" s="15"/>
    </row>
    <row r="385" spans="2:4" x14ac:dyDescent="0.2">
      <c r="B385" s="14"/>
      <c r="C385" s="15"/>
      <c r="D385" s="15"/>
    </row>
    <row r="386" spans="2:4" x14ac:dyDescent="0.2">
      <c r="B386" s="14"/>
      <c r="C386" s="15"/>
      <c r="D386" s="15"/>
    </row>
    <row r="387" spans="2:4" x14ac:dyDescent="0.2">
      <c r="B387" s="14"/>
      <c r="C387" s="15"/>
      <c r="D387" s="15"/>
    </row>
    <row r="388" spans="2:4" x14ac:dyDescent="0.2">
      <c r="B388" s="14"/>
      <c r="C388" s="15"/>
      <c r="D388" s="15"/>
    </row>
    <row r="389" spans="2:4" x14ac:dyDescent="0.2">
      <c r="B389" s="14"/>
      <c r="C389" s="15"/>
      <c r="D389" s="15"/>
    </row>
    <row r="390" spans="2:4" x14ac:dyDescent="0.2">
      <c r="B390" s="14"/>
      <c r="C390" s="15"/>
      <c r="D390" s="15"/>
    </row>
    <row r="391" spans="2:4" x14ac:dyDescent="0.2">
      <c r="B391" s="14"/>
      <c r="C391" s="15"/>
      <c r="D391" s="15"/>
    </row>
    <row r="392" spans="2:4" x14ac:dyDescent="0.2">
      <c r="B392" s="14"/>
      <c r="C392" s="15"/>
      <c r="D392" s="15"/>
    </row>
    <row r="393" spans="2:4" x14ac:dyDescent="0.2">
      <c r="B393" s="14"/>
      <c r="C393" s="15"/>
      <c r="D393" s="15"/>
    </row>
    <row r="394" spans="2:4" x14ac:dyDescent="0.2">
      <c r="B394" s="14"/>
      <c r="C394" s="15"/>
      <c r="D394" s="15"/>
    </row>
    <row r="395" spans="2:4" x14ac:dyDescent="0.2">
      <c r="B395" s="14"/>
      <c r="C395" s="15"/>
      <c r="D395" s="15"/>
    </row>
    <row r="396" spans="2:4" x14ac:dyDescent="0.2">
      <c r="B396" s="14"/>
      <c r="C396" s="15"/>
      <c r="D396" s="15"/>
    </row>
    <row r="397" spans="2:4" x14ac:dyDescent="0.2">
      <c r="B397" s="8"/>
      <c r="C397" s="9"/>
      <c r="D397" s="9"/>
    </row>
    <row r="398" spans="2:4" x14ac:dyDescent="0.2">
      <c r="B398" s="14"/>
      <c r="C398" s="15"/>
      <c r="D398" s="15"/>
    </row>
    <row r="399" spans="2:4" x14ac:dyDescent="0.2">
      <c r="B399" s="14"/>
      <c r="C399" s="15"/>
      <c r="D399" s="15"/>
    </row>
    <row r="400" spans="2:4" x14ac:dyDescent="0.2">
      <c r="B400" s="14"/>
      <c r="C400" s="15"/>
      <c r="D400" s="15"/>
    </row>
    <row r="401" spans="2:4" x14ac:dyDescent="0.2">
      <c r="B401" s="14"/>
      <c r="C401" s="15"/>
      <c r="D401" s="15"/>
    </row>
    <row r="402" spans="2:4" x14ac:dyDescent="0.2">
      <c r="B402" s="14"/>
      <c r="C402" s="15"/>
      <c r="D402" s="15"/>
    </row>
    <row r="403" spans="2:4" x14ac:dyDescent="0.2">
      <c r="B403" s="14"/>
      <c r="C403" s="15"/>
      <c r="D403" s="15"/>
    </row>
    <row r="404" spans="2:4" x14ac:dyDescent="0.2">
      <c r="B404" s="14"/>
      <c r="C404" s="15"/>
      <c r="D404" s="15"/>
    </row>
    <row r="405" spans="2:4" x14ac:dyDescent="0.2">
      <c r="B405" s="14"/>
      <c r="C405" s="15"/>
      <c r="D405" s="15"/>
    </row>
    <row r="406" spans="2:4" x14ac:dyDescent="0.2">
      <c r="B406" s="14"/>
      <c r="C406" s="15"/>
      <c r="D406" s="15"/>
    </row>
    <row r="407" spans="2:4" x14ac:dyDescent="0.2">
      <c r="B407" s="14"/>
      <c r="C407" s="15"/>
      <c r="D407" s="15"/>
    </row>
    <row r="408" spans="2:4" x14ac:dyDescent="0.2">
      <c r="B408" s="14"/>
      <c r="C408" s="15"/>
      <c r="D408" s="15"/>
    </row>
    <row r="409" spans="2:4" x14ac:dyDescent="0.2">
      <c r="B409" s="14"/>
      <c r="C409" s="15"/>
      <c r="D409" s="15"/>
    </row>
    <row r="410" spans="2:4" x14ac:dyDescent="0.2">
      <c r="B410" s="14"/>
      <c r="C410" s="15"/>
      <c r="D410" s="15"/>
    </row>
    <row r="411" spans="2:4" x14ac:dyDescent="0.2">
      <c r="B411" s="14"/>
      <c r="C411" s="15"/>
      <c r="D411" s="15"/>
    </row>
    <row r="412" spans="2:4" x14ac:dyDescent="0.2">
      <c r="B412" s="14"/>
      <c r="C412" s="15"/>
      <c r="D412" s="15"/>
    </row>
    <row r="413" spans="2:4" x14ac:dyDescent="0.2">
      <c r="B413" s="14"/>
      <c r="C413" s="15"/>
      <c r="D413" s="15"/>
    </row>
    <row r="414" spans="2:4" x14ac:dyDescent="0.2">
      <c r="B414" s="14"/>
      <c r="C414" s="15"/>
      <c r="D414" s="15"/>
    </row>
    <row r="415" spans="2:4" x14ac:dyDescent="0.2">
      <c r="B415" s="14"/>
      <c r="C415" s="15"/>
      <c r="D415" s="15"/>
    </row>
    <row r="416" spans="2:4" x14ac:dyDescent="0.2">
      <c r="B416" s="14"/>
      <c r="C416" s="15"/>
      <c r="D416" s="15"/>
    </row>
    <row r="417" spans="2:4" x14ac:dyDescent="0.2">
      <c r="B417" s="14"/>
      <c r="C417" s="15"/>
      <c r="D417" s="15"/>
    </row>
    <row r="418" spans="2:4" x14ac:dyDescent="0.2">
      <c r="B418" s="14"/>
      <c r="C418" s="15"/>
      <c r="D418" s="15"/>
    </row>
    <row r="419" spans="2:4" x14ac:dyDescent="0.2">
      <c r="B419" s="14"/>
      <c r="C419" s="15"/>
      <c r="D419" s="15"/>
    </row>
    <row r="420" spans="2:4" x14ac:dyDescent="0.2">
      <c r="B420" s="14"/>
      <c r="C420" s="15"/>
      <c r="D420" s="15"/>
    </row>
    <row r="421" spans="2:4" x14ac:dyDescent="0.2">
      <c r="B421" s="14"/>
      <c r="C421" s="15"/>
      <c r="D421" s="15"/>
    </row>
    <row r="422" spans="2:4" x14ac:dyDescent="0.2">
      <c r="B422" s="14"/>
      <c r="C422" s="15"/>
      <c r="D422" s="15"/>
    </row>
    <row r="423" spans="2:4" x14ac:dyDescent="0.2">
      <c r="B423" s="8"/>
      <c r="C423" s="9"/>
      <c r="D423" s="9"/>
    </row>
    <row r="424" spans="2:4" x14ac:dyDescent="0.2">
      <c r="B424" s="14"/>
      <c r="C424" s="15"/>
      <c r="D424" s="15"/>
    </row>
    <row r="425" spans="2:4" x14ac:dyDescent="0.2">
      <c r="B425" s="14"/>
      <c r="C425" s="15"/>
      <c r="D425" s="15"/>
    </row>
    <row r="426" spans="2:4" x14ac:dyDescent="0.2">
      <c r="B426" s="14"/>
      <c r="C426" s="15"/>
      <c r="D426" s="15"/>
    </row>
    <row r="427" spans="2:4" x14ac:dyDescent="0.2">
      <c r="B427" s="14"/>
      <c r="C427" s="15"/>
      <c r="D427" s="15"/>
    </row>
    <row r="428" spans="2:4" x14ac:dyDescent="0.2">
      <c r="B428" s="14"/>
      <c r="C428" s="15"/>
      <c r="D428" s="15"/>
    </row>
    <row r="429" spans="2:4" x14ac:dyDescent="0.2">
      <c r="B429" s="14"/>
      <c r="C429" s="15"/>
      <c r="D429" s="15"/>
    </row>
    <row r="430" spans="2:4" x14ac:dyDescent="0.2">
      <c r="B430" s="14"/>
      <c r="C430" s="15"/>
      <c r="D430" s="15"/>
    </row>
    <row r="431" spans="2:4" x14ac:dyDescent="0.2">
      <c r="B431" s="14"/>
      <c r="C431" s="15"/>
      <c r="D431" s="15"/>
    </row>
    <row r="432" spans="2:4" x14ac:dyDescent="0.2">
      <c r="B432" s="14"/>
      <c r="C432" s="15"/>
      <c r="D432" s="15"/>
    </row>
    <row r="433" spans="2:4" x14ac:dyDescent="0.2">
      <c r="B433" s="14"/>
      <c r="C433" s="15"/>
      <c r="D433" s="15"/>
    </row>
    <row r="434" spans="2:4" x14ac:dyDescent="0.2">
      <c r="B434" s="14"/>
      <c r="C434" s="15"/>
      <c r="D434" s="15"/>
    </row>
    <row r="435" spans="2:4" x14ac:dyDescent="0.2">
      <c r="B435" s="14"/>
      <c r="C435" s="15"/>
      <c r="D435" s="15"/>
    </row>
    <row r="436" spans="2:4" x14ac:dyDescent="0.2">
      <c r="B436" s="14"/>
      <c r="C436" s="15"/>
      <c r="D436" s="15"/>
    </row>
    <row r="437" spans="2:4" x14ac:dyDescent="0.2">
      <c r="B437" s="14"/>
      <c r="C437" s="15"/>
      <c r="D437" s="15"/>
    </row>
    <row r="438" spans="2:4" x14ac:dyDescent="0.2">
      <c r="B438" s="14"/>
      <c r="C438" s="15"/>
      <c r="D438" s="15"/>
    </row>
    <row r="439" spans="2:4" x14ac:dyDescent="0.2">
      <c r="B439" s="14"/>
      <c r="C439" s="15"/>
      <c r="D439" s="15"/>
    </row>
    <row r="440" spans="2:4" x14ac:dyDescent="0.2">
      <c r="B440" s="14"/>
      <c r="C440" s="15"/>
      <c r="D440" s="15"/>
    </row>
    <row r="441" spans="2:4" x14ac:dyDescent="0.2">
      <c r="B441" s="14"/>
      <c r="C441" s="15"/>
      <c r="D441" s="15"/>
    </row>
    <row r="442" spans="2:4" x14ac:dyDescent="0.2">
      <c r="B442" s="14"/>
      <c r="C442" s="15"/>
      <c r="D442" s="15"/>
    </row>
    <row r="443" spans="2:4" x14ac:dyDescent="0.2">
      <c r="B443" s="14"/>
      <c r="C443" s="15"/>
      <c r="D443" s="15"/>
    </row>
    <row r="444" spans="2:4" x14ac:dyDescent="0.2">
      <c r="B444" s="14"/>
      <c r="C444" s="15"/>
      <c r="D444" s="15"/>
    </row>
    <row r="445" spans="2:4" x14ac:dyDescent="0.2">
      <c r="B445" s="14"/>
      <c r="C445" s="15"/>
      <c r="D445" s="15"/>
    </row>
    <row r="446" spans="2:4" x14ac:dyDescent="0.2">
      <c r="B446" s="14"/>
      <c r="C446" s="15"/>
      <c r="D446" s="15"/>
    </row>
    <row r="447" spans="2:4" x14ac:dyDescent="0.2">
      <c r="B447" s="14"/>
      <c r="C447" s="15"/>
      <c r="D447" s="15"/>
    </row>
    <row r="448" spans="2:4" x14ac:dyDescent="0.2">
      <c r="B448" s="14"/>
      <c r="C448" s="15"/>
      <c r="D448" s="15"/>
    </row>
    <row r="449" spans="2:4" x14ac:dyDescent="0.2">
      <c r="B449" s="14"/>
      <c r="C449" s="15"/>
      <c r="D449" s="15"/>
    </row>
    <row r="450" spans="2:4" x14ac:dyDescent="0.2">
      <c r="B450" s="14"/>
      <c r="C450" s="15"/>
      <c r="D450" s="15"/>
    </row>
    <row r="451" spans="2:4" x14ac:dyDescent="0.2">
      <c r="B451" s="14"/>
      <c r="C451" s="15"/>
      <c r="D451" s="15"/>
    </row>
    <row r="452" spans="2:4" x14ac:dyDescent="0.2">
      <c r="B452" s="14"/>
      <c r="C452" s="15"/>
      <c r="D452" s="15"/>
    </row>
    <row r="453" spans="2:4" x14ac:dyDescent="0.2">
      <c r="B453" s="14"/>
      <c r="C453" s="15"/>
      <c r="D453" s="15"/>
    </row>
    <row r="454" spans="2:4" x14ac:dyDescent="0.2">
      <c r="B454" s="14"/>
      <c r="C454" s="15"/>
      <c r="D454" s="15"/>
    </row>
    <row r="455" spans="2:4" x14ac:dyDescent="0.2">
      <c r="B455" s="14"/>
      <c r="C455" s="15"/>
      <c r="D455" s="15"/>
    </row>
    <row r="456" spans="2:4" x14ac:dyDescent="0.2">
      <c r="B456" s="14"/>
      <c r="C456" s="15"/>
      <c r="D456" s="15"/>
    </row>
    <row r="457" spans="2:4" x14ac:dyDescent="0.2">
      <c r="B457" s="14"/>
      <c r="C457" s="15"/>
      <c r="D457" s="15"/>
    </row>
    <row r="458" spans="2:4" x14ac:dyDescent="0.2">
      <c r="B458" s="14"/>
      <c r="C458" s="15"/>
      <c r="D458" s="15"/>
    </row>
    <row r="459" spans="2:4" x14ac:dyDescent="0.2">
      <c r="B459" s="14"/>
      <c r="C459" s="15"/>
      <c r="D459" s="15"/>
    </row>
    <row r="460" spans="2:4" x14ac:dyDescent="0.2">
      <c r="B460" s="14"/>
      <c r="C460" s="15"/>
      <c r="D460" s="15"/>
    </row>
    <row r="461" spans="2:4" x14ac:dyDescent="0.2">
      <c r="B461" s="14"/>
      <c r="C461" s="15"/>
      <c r="D461" s="15"/>
    </row>
    <row r="462" spans="2:4" x14ac:dyDescent="0.2">
      <c r="B462" s="14"/>
      <c r="C462" s="15"/>
      <c r="D462" s="15"/>
    </row>
    <row r="463" spans="2:4" x14ac:dyDescent="0.2">
      <c r="B463" s="14"/>
      <c r="C463" s="15"/>
      <c r="D463" s="15"/>
    </row>
    <row r="464" spans="2:4" x14ac:dyDescent="0.2">
      <c r="B464" s="14"/>
      <c r="C464" s="15"/>
      <c r="D464" s="15"/>
    </row>
    <row r="465" spans="2:4" x14ac:dyDescent="0.2">
      <c r="B465" s="14"/>
      <c r="C465" s="15"/>
      <c r="D465" s="15"/>
    </row>
    <row r="466" spans="2:4" x14ac:dyDescent="0.2">
      <c r="B466" s="14"/>
      <c r="C466" s="15"/>
      <c r="D466" s="15"/>
    </row>
    <row r="467" spans="2:4" x14ac:dyDescent="0.2">
      <c r="B467" s="14"/>
      <c r="C467" s="15"/>
      <c r="D467" s="15"/>
    </row>
    <row r="468" spans="2:4" x14ac:dyDescent="0.2">
      <c r="B468" s="14"/>
      <c r="C468" s="15"/>
      <c r="D468" s="15"/>
    </row>
    <row r="469" spans="2:4" x14ac:dyDescent="0.2">
      <c r="B469" s="14"/>
      <c r="C469" s="15"/>
      <c r="D469" s="15"/>
    </row>
    <row r="470" spans="2:4" x14ac:dyDescent="0.2">
      <c r="B470" s="14"/>
      <c r="C470" s="15"/>
      <c r="D470" s="15"/>
    </row>
    <row r="471" spans="2:4" x14ac:dyDescent="0.2">
      <c r="B471" s="14"/>
      <c r="C471" s="15"/>
      <c r="D471" s="15"/>
    </row>
    <row r="472" spans="2:4" x14ac:dyDescent="0.2">
      <c r="B472" s="8"/>
      <c r="C472" s="9"/>
      <c r="D472" s="9"/>
    </row>
    <row r="473" spans="2:4" x14ac:dyDescent="0.2">
      <c r="B473" s="14"/>
      <c r="C473" s="15"/>
      <c r="D473" s="15"/>
    </row>
    <row r="474" spans="2:4" x14ac:dyDescent="0.2">
      <c r="B474" s="14"/>
      <c r="C474" s="15"/>
      <c r="D474" s="15"/>
    </row>
    <row r="475" spans="2:4" x14ac:dyDescent="0.2">
      <c r="B475" s="14"/>
      <c r="C475" s="15"/>
      <c r="D475" s="15"/>
    </row>
    <row r="476" spans="2:4" x14ac:dyDescent="0.2">
      <c r="B476" s="14"/>
      <c r="C476" s="15"/>
      <c r="D476" s="15"/>
    </row>
    <row r="477" spans="2:4" x14ac:dyDescent="0.2">
      <c r="B477" s="14"/>
      <c r="C477" s="15"/>
      <c r="D477" s="15"/>
    </row>
    <row r="478" spans="2:4" x14ac:dyDescent="0.2">
      <c r="B478" s="14"/>
      <c r="C478" s="15"/>
      <c r="D478" s="15"/>
    </row>
    <row r="479" spans="2:4" x14ac:dyDescent="0.2">
      <c r="B479" s="14"/>
      <c r="C479" s="15"/>
      <c r="D479" s="15"/>
    </row>
    <row r="480" spans="2:4" x14ac:dyDescent="0.2">
      <c r="B480" s="14"/>
      <c r="C480" s="15"/>
      <c r="D480" s="15"/>
    </row>
    <row r="481" spans="2:4" x14ac:dyDescent="0.2">
      <c r="B481" s="14"/>
      <c r="C481" s="15"/>
      <c r="D481" s="15"/>
    </row>
    <row r="482" spans="2:4" x14ac:dyDescent="0.2">
      <c r="B482" s="14"/>
      <c r="C482" s="15"/>
      <c r="D482" s="15"/>
    </row>
    <row r="483" spans="2:4" x14ac:dyDescent="0.2">
      <c r="B483" s="14"/>
      <c r="C483" s="15"/>
      <c r="D483" s="15"/>
    </row>
    <row r="484" spans="2:4" x14ac:dyDescent="0.2">
      <c r="B484" s="14"/>
      <c r="C484" s="15"/>
      <c r="D484" s="15"/>
    </row>
    <row r="485" spans="2:4" x14ac:dyDescent="0.2">
      <c r="B485" s="14"/>
      <c r="C485" s="15"/>
      <c r="D485" s="15"/>
    </row>
    <row r="486" spans="2:4" x14ac:dyDescent="0.2">
      <c r="B486" s="14"/>
      <c r="C486" s="15"/>
      <c r="D486" s="15"/>
    </row>
    <row r="487" spans="2:4" x14ac:dyDescent="0.2">
      <c r="B487" s="14"/>
      <c r="C487" s="15"/>
      <c r="D487" s="15"/>
    </row>
    <row r="488" spans="2:4" x14ac:dyDescent="0.2">
      <c r="B488" s="14"/>
      <c r="C488" s="15"/>
      <c r="D488" s="15"/>
    </row>
    <row r="489" spans="2:4" x14ac:dyDescent="0.2">
      <c r="B489" s="14"/>
      <c r="C489" s="15"/>
      <c r="D489" s="15"/>
    </row>
    <row r="490" spans="2:4" x14ac:dyDescent="0.2">
      <c r="B490" s="14"/>
      <c r="C490" s="15"/>
      <c r="D490" s="15"/>
    </row>
    <row r="491" spans="2:4" x14ac:dyDescent="0.2">
      <c r="B491" s="14"/>
      <c r="C491" s="15"/>
      <c r="D491" s="15"/>
    </row>
    <row r="492" spans="2:4" x14ac:dyDescent="0.2">
      <c r="B492" s="14"/>
      <c r="C492" s="15"/>
      <c r="D492" s="15"/>
    </row>
    <row r="493" spans="2:4" x14ac:dyDescent="0.2">
      <c r="B493" s="14"/>
      <c r="C493" s="15"/>
      <c r="D493" s="15"/>
    </row>
    <row r="494" spans="2:4" x14ac:dyDescent="0.2">
      <c r="B494" s="14"/>
      <c r="C494" s="15"/>
      <c r="D494" s="15"/>
    </row>
    <row r="495" spans="2:4" x14ac:dyDescent="0.2">
      <c r="B495" s="14"/>
      <c r="C495" s="15"/>
      <c r="D495" s="15"/>
    </row>
    <row r="496" spans="2:4" x14ac:dyDescent="0.2">
      <c r="B496" s="14"/>
      <c r="C496" s="15"/>
      <c r="D496" s="15"/>
    </row>
    <row r="497" spans="2:4" x14ac:dyDescent="0.2">
      <c r="B497" s="14"/>
      <c r="C497" s="15"/>
      <c r="D497" s="15"/>
    </row>
    <row r="498" spans="2:4" x14ac:dyDescent="0.2">
      <c r="B498" s="14"/>
      <c r="C498" s="15"/>
      <c r="D498" s="15"/>
    </row>
    <row r="499" spans="2:4" x14ac:dyDescent="0.2">
      <c r="B499" s="14"/>
      <c r="C499" s="15"/>
      <c r="D499" s="15"/>
    </row>
    <row r="500" spans="2:4" x14ac:dyDescent="0.2">
      <c r="B500" s="14"/>
      <c r="C500" s="15"/>
      <c r="D500" s="15"/>
    </row>
    <row r="501" spans="2:4" x14ac:dyDescent="0.2">
      <c r="B501" s="14"/>
      <c r="C501" s="15"/>
      <c r="D501" s="15"/>
    </row>
    <row r="502" spans="2:4" x14ac:dyDescent="0.2">
      <c r="B502" s="14"/>
      <c r="C502" s="15"/>
      <c r="D502" s="15"/>
    </row>
    <row r="503" spans="2:4" x14ac:dyDescent="0.2">
      <c r="B503" s="14"/>
      <c r="C503" s="15"/>
      <c r="D503" s="15"/>
    </row>
    <row r="504" spans="2:4" x14ac:dyDescent="0.2">
      <c r="B504" s="14"/>
      <c r="C504" s="15"/>
      <c r="D504" s="15"/>
    </row>
    <row r="505" spans="2:4" x14ac:dyDescent="0.2">
      <c r="B505" s="14"/>
      <c r="C505" s="15"/>
      <c r="D505" s="15"/>
    </row>
    <row r="506" spans="2:4" x14ac:dyDescent="0.2">
      <c r="B506" s="14"/>
      <c r="C506" s="15"/>
      <c r="D506" s="15"/>
    </row>
    <row r="507" spans="2:4" x14ac:dyDescent="0.2">
      <c r="B507" s="14"/>
      <c r="C507" s="15"/>
      <c r="D507" s="15"/>
    </row>
    <row r="508" spans="2:4" x14ac:dyDescent="0.2">
      <c r="B508" s="14"/>
      <c r="C508" s="15"/>
      <c r="D508" s="15"/>
    </row>
    <row r="509" spans="2:4" x14ac:dyDescent="0.2">
      <c r="B509" s="14"/>
      <c r="C509" s="15"/>
      <c r="D509" s="15"/>
    </row>
    <row r="510" spans="2:4" x14ac:dyDescent="0.2">
      <c r="B510" s="14"/>
      <c r="C510" s="15"/>
      <c r="D510" s="15"/>
    </row>
    <row r="511" spans="2:4" x14ac:dyDescent="0.2">
      <c r="B511" s="14"/>
      <c r="C511" s="15"/>
      <c r="D511" s="15"/>
    </row>
    <row r="512" spans="2:4" x14ac:dyDescent="0.2">
      <c r="B512" s="14"/>
      <c r="C512" s="15"/>
      <c r="D512" s="15"/>
    </row>
    <row r="513" spans="2:4" x14ac:dyDescent="0.2">
      <c r="B513" s="14"/>
      <c r="C513" s="15"/>
      <c r="D513" s="15"/>
    </row>
    <row r="514" spans="2:4" x14ac:dyDescent="0.2">
      <c r="B514" s="8"/>
      <c r="C514" s="9"/>
      <c r="D514" s="9"/>
    </row>
    <row r="515" spans="2:4" x14ac:dyDescent="0.2">
      <c r="B515" s="14"/>
      <c r="C515" s="15"/>
      <c r="D515" s="15"/>
    </row>
    <row r="516" spans="2:4" x14ac:dyDescent="0.2">
      <c r="B516" s="14"/>
      <c r="C516" s="15"/>
      <c r="D516" s="15"/>
    </row>
    <row r="517" spans="2:4" x14ac:dyDescent="0.2">
      <c r="B517" s="14"/>
      <c r="C517" s="15"/>
      <c r="D517" s="15"/>
    </row>
    <row r="518" spans="2:4" x14ac:dyDescent="0.2">
      <c r="B518" s="14"/>
      <c r="C518" s="15"/>
      <c r="D518" s="15"/>
    </row>
    <row r="519" spans="2:4" x14ac:dyDescent="0.2">
      <c r="B519" s="14"/>
      <c r="C519" s="15"/>
      <c r="D519" s="15"/>
    </row>
    <row r="520" spans="2:4" x14ac:dyDescent="0.2">
      <c r="B520" s="14"/>
      <c r="C520" s="15"/>
      <c r="D520" s="15"/>
    </row>
    <row r="521" spans="2:4" x14ac:dyDescent="0.2">
      <c r="B521" s="14"/>
      <c r="C521" s="15"/>
      <c r="D521" s="15"/>
    </row>
    <row r="522" spans="2:4" x14ac:dyDescent="0.2">
      <c r="B522" s="14"/>
      <c r="C522" s="15"/>
      <c r="D522" s="15"/>
    </row>
    <row r="523" spans="2:4" x14ac:dyDescent="0.2">
      <c r="B523" s="14"/>
      <c r="C523" s="15"/>
      <c r="D523" s="15"/>
    </row>
    <row r="524" spans="2:4" x14ac:dyDescent="0.2">
      <c r="B524" s="14"/>
      <c r="C524" s="15"/>
      <c r="D524" s="15"/>
    </row>
    <row r="525" spans="2:4" x14ac:dyDescent="0.2">
      <c r="B525" s="14"/>
      <c r="C525" s="15"/>
      <c r="D525" s="15"/>
    </row>
    <row r="526" spans="2:4" x14ac:dyDescent="0.2">
      <c r="B526" s="14"/>
      <c r="C526" s="15"/>
      <c r="D526" s="15"/>
    </row>
    <row r="527" spans="2:4" x14ac:dyDescent="0.2">
      <c r="B527" s="14"/>
      <c r="C527" s="15"/>
      <c r="D527" s="15"/>
    </row>
    <row r="528" spans="2:4" x14ac:dyDescent="0.2">
      <c r="B528" s="14"/>
      <c r="C528" s="15"/>
      <c r="D528" s="15"/>
    </row>
    <row r="529" spans="2:4" x14ac:dyDescent="0.2">
      <c r="B529" s="14"/>
      <c r="C529" s="15"/>
      <c r="D529" s="15"/>
    </row>
    <row r="530" spans="2:4" x14ac:dyDescent="0.2">
      <c r="B530" s="14"/>
      <c r="C530" s="15"/>
      <c r="D530" s="15"/>
    </row>
    <row r="531" spans="2:4" x14ac:dyDescent="0.2">
      <c r="B531" s="14"/>
      <c r="C531" s="15"/>
      <c r="D531" s="15"/>
    </row>
    <row r="532" spans="2:4" x14ac:dyDescent="0.2">
      <c r="B532" s="14"/>
      <c r="C532" s="15"/>
      <c r="D532" s="15"/>
    </row>
    <row r="533" spans="2:4" x14ac:dyDescent="0.2">
      <c r="B533" s="14"/>
      <c r="C533" s="15"/>
      <c r="D533" s="15"/>
    </row>
    <row r="534" spans="2:4" x14ac:dyDescent="0.2">
      <c r="B534" s="14"/>
      <c r="C534" s="15"/>
      <c r="D534" s="15"/>
    </row>
    <row r="535" spans="2:4" x14ac:dyDescent="0.2">
      <c r="B535" s="8"/>
      <c r="C535" s="9"/>
      <c r="D535" s="9"/>
    </row>
    <row r="536" spans="2:4" x14ac:dyDescent="0.2">
      <c r="B536" s="14"/>
      <c r="C536" s="15"/>
      <c r="D536" s="15"/>
    </row>
    <row r="537" spans="2:4" x14ac:dyDescent="0.2">
      <c r="B537" s="14"/>
      <c r="C537" s="15"/>
      <c r="D537" s="15"/>
    </row>
    <row r="538" spans="2:4" x14ac:dyDescent="0.2">
      <c r="B538" s="14"/>
      <c r="C538" s="15"/>
      <c r="D538" s="15"/>
    </row>
    <row r="539" spans="2:4" x14ac:dyDescent="0.2">
      <c r="B539" s="14"/>
      <c r="C539" s="15"/>
      <c r="D539" s="15"/>
    </row>
    <row r="540" spans="2:4" x14ac:dyDescent="0.2">
      <c r="B540" s="14"/>
      <c r="C540" s="15"/>
      <c r="D540" s="15"/>
    </row>
    <row r="541" spans="2:4" x14ac:dyDescent="0.2">
      <c r="B541" s="14"/>
      <c r="C541" s="15"/>
      <c r="D541" s="15"/>
    </row>
    <row r="542" spans="2:4" x14ac:dyDescent="0.2">
      <c r="B542" s="14"/>
      <c r="C542" s="15"/>
      <c r="D542" s="15"/>
    </row>
    <row r="543" spans="2:4" x14ac:dyDescent="0.2">
      <c r="B543" s="14"/>
      <c r="C543" s="15"/>
      <c r="D543" s="15"/>
    </row>
  </sheetData>
  <sortState xmlns:xlrd2="http://schemas.microsoft.com/office/spreadsheetml/2017/richdata2" ref="B5:F11">
    <sortCondition descending="1" ref="D5:D11"/>
  </sortState>
  <mergeCells count="2">
    <mergeCell ref="C3:D3"/>
    <mergeCell ref="E3:F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eht6">
    <tabColor rgb="FFFFC000"/>
  </sheetPr>
  <dimension ref="A1:J1207"/>
  <sheetViews>
    <sheetView workbookViewId="0">
      <pane ySplit="4" topLeftCell="A5" activePane="bottomLeft" state="frozen"/>
      <selection activeCell="B2" sqref="B2"/>
      <selection pane="bottomLeft" activeCell="F148" sqref="F148"/>
    </sheetView>
  </sheetViews>
  <sheetFormatPr defaultColWidth="8.85546875" defaultRowHeight="12.75" x14ac:dyDescent="0.2"/>
  <cols>
    <col min="2" max="2" width="50.42578125" bestFit="1" customWidth="1"/>
    <col min="3" max="5" width="11.7109375" customWidth="1"/>
    <col min="6" max="6" width="10.42578125" customWidth="1"/>
    <col min="7" max="7" width="12.85546875" customWidth="1"/>
    <col min="10" max="10" width="10.7109375" bestFit="1" customWidth="1"/>
  </cols>
  <sheetData>
    <row r="1" spans="1:10" x14ac:dyDescent="0.2">
      <c r="C1" s="53"/>
      <c r="D1" s="53"/>
      <c r="E1" s="51"/>
    </row>
    <row r="2" spans="1:10" x14ac:dyDescent="0.2">
      <c r="B2" s="5" t="s">
        <v>29</v>
      </c>
      <c r="C2" s="53" t="s">
        <v>153</v>
      </c>
      <c r="D2" s="53"/>
      <c r="E2" s="53" t="s">
        <v>154</v>
      </c>
    </row>
    <row r="3" spans="1:10" x14ac:dyDescent="0.2">
      <c r="B3" s="54"/>
      <c r="C3" s="109"/>
      <c r="D3" s="109"/>
      <c r="E3" s="109"/>
      <c r="F3" s="109"/>
    </row>
    <row r="4" spans="1:10" x14ac:dyDescent="0.2">
      <c r="B4" s="55" t="s">
        <v>34</v>
      </c>
      <c r="C4" s="56">
        <v>2021</v>
      </c>
      <c r="D4" s="56">
        <v>2022</v>
      </c>
      <c r="E4" s="56">
        <v>2021</v>
      </c>
      <c r="F4" s="56">
        <v>2022</v>
      </c>
    </row>
    <row r="5" spans="1:10" x14ac:dyDescent="0.2">
      <c r="A5">
        <v>1</v>
      </c>
      <c r="B5" s="27" t="s">
        <v>123</v>
      </c>
      <c r="C5" s="42">
        <v>16545215.982000001</v>
      </c>
      <c r="D5" s="42">
        <v>18356275.248</v>
      </c>
      <c r="E5" s="42">
        <v>335830.04</v>
      </c>
      <c r="F5" s="42">
        <v>252615.3</v>
      </c>
      <c r="G5" s="17"/>
      <c r="H5" s="17"/>
      <c r="I5" s="17"/>
      <c r="J5" s="17"/>
    </row>
    <row r="6" spans="1:10" x14ac:dyDescent="0.2">
      <c r="B6" t="s">
        <v>35</v>
      </c>
      <c r="C6" s="43">
        <v>11460430.119999999</v>
      </c>
      <c r="D6" s="43">
        <v>12825851.767000001</v>
      </c>
      <c r="E6" s="16">
        <v>236553.24</v>
      </c>
      <c r="F6" s="16">
        <v>187998</v>
      </c>
      <c r="J6" s="17"/>
    </row>
    <row r="7" spans="1:10" x14ac:dyDescent="0.2">
      <c r="B7" t="s">
        <v>36</v>
      </c>
      <c r="C7" s="43">
        <v>5084785.8620000007</v>
      </c>
      <c r="D7" s="43">
        <v>4273901.2249999996</v>
      </c>
      <c r="E7" s="16">
        <v>99276.800000000003</v>
      </c>
      <c r="F7" s="16">
        <v>49617.95</v>
      </c>
    </row>
    <row r="8" spans="1:10" x14ac:dyDescent="0.2">
      <c r="B8" t="s">
        <v>41</v>
      </c>
      <c r="C8" s="43">
        <v>0</v>
      </c>
      <c r="D8" s="43">
        <v>950181.41599999997</v>
      </c>
      <c r="E8" s="16">
        <v>0</v>
      </c>
      <c r="F8" s="16">
        <v>11615.659999999998</v>
      </c>
      <c r="I8" t="s">
        <v>170</v>
      </c>
      <c r="J8" s="64">
        <f>F5+F14+F24+F47+F79+F112</f>
        <v>435189.89800000004</v>
      </c>
    </row>
    <row r="9" spans="1:10" x14ac:dyDescent="0.2">
      <c r="B9" t="s">
        <v>44</v>
      </c>
      <c r="C9" s="43">
        <v>0</v>
      </c>
      <c r="D9" s="43">
        <v>262189.39600000001</v>
      </c>
      <c r="E9" s="16">
        <v>0</v>
      </c>
      <c r="F9" s="16">
        <v>3289.29</v>
      </c>
      <c r="I9" t="s">
        <v>171</v>
      </c>
      <c r="J9" s="64">
        <f>F38+F65+F104</f>
        <v>75342.675000000003</v>
      </c>
    </row>
    <row r="10" spans="1:10" x14ac:dyDescent="0.2">
      <c r="B10" t="s">
        <v>39</v>
      </c>
      <c r="C10">
        <v>0</v>
      </c>
      <c r="D10">
        <v>22553.102999999999</v>
      </c>
      <c r="E10">
        <v>0</v>
      </c>
      <c r="F10">
        <v>61.69</v>
      </c>
      <c r="I10" t="s">
        <v>172</v>
      </c>
      <c r="J10" s="64">
        <f>F57+F87+F119+F148</f>
        <v>143354.861</v>
      </c>
    </row>
    <row r="11" spans="1:10" x14ac:dyDescent="0.2">
      <c r="B11" t="s">
        <v>70</v>
      </c>
      <c r="C11" s="43">
        <v>0</v>
      </c>
      <c r="D11" s="43">
        <v>21598.341</v>
      </c>
      <c r="E11" s="16">
        <v>0</v>
      </c>
      <c r="F11" s="16">
        <v>32.71</v>
      </c>
    </row>
    <row r="12" spans="1:10" x14ac:dyDescent="0.2">
      <c r="B12" s="20" t="s">
        <v>37</v>
      </c>
      <c r="C12" s="16">
        <v>0</v>
      </c>
      <c r="D12" s="16">
        <v>0</v>
      </c>
      <c r="E12" s="16">
        <v>0</v>
      </c>
      <c r="F12" s="16">
        <v>0</v>
      </c>
    </row>
    <row r="13" spans="1:10" x14ac:dyDescent="0.2">
      <c r="B13" s="20"/>
      <c r="C13" s="16"/>
      <c r="D13" s="16"/>
      <c r="E13" s="16"/>
      <c r="F13" s="16"/>
    </row>
    <row r="14" spans="1:10" x14ac:dyDescent="0.2">
      <c r="A14">
        <v>2</v>
      </c>
      <c r="B14" s="27" t="s">
        <v>120</v>
      </c>
      <c r="C14" s="42">
        <v>6763579.0449999999</v>
      </c>
      <c r="D14" s="42">
        <v>6454967.9220000003</v>
      </c>
      <c r="E14" s="42">
        <v>153153.64000000001</v>
      </c>
      <c r="F14" s="42">
        <v>95840.137999999992</v>
      </c>
    </row>
    <row r="15" spans="1:10" x14ac:dyDescent="0.2">
      <c r="B15" t="s">
        <v>36</v>
      </c>
      <c r="C15" s="43">
        <v>6247546.0250000004</v>
      </c>
      <c r="D15" s="43">
        <v>5037107.5449999999</v>
      </c>
      <c r="E15" s="43">
        <v>139592.93</v>
      </c>
      <c r="F15" s="43">
        <v>71517.338000000003</v>
      </c>
    </row>
    <row r="16" spans="1:10" x14ac:dyDescent="0.2">
      <c r="B16" t="s">
        <v>44</v>
      </c>
      <c r="C16" s="43">
        <v>260644.32</v>
      </c>
      <c r="D16" s="43">
        <v>914733.58</v>
      </c>
      <c r="E16" s="43">
        <v>7240.1200000000008</v>
      </c>
      <c r="F16" s="43">
        <v>15330.94</v>
      </c>
    </row>
    <row r="17" spans="1:6" x14ac:dyDescent="0.2">
      <c r="B17" t="s">
        <v>41</v>
      </c>
      <c r="C17" s="43">
        <v>0</v>
      </c>
      <c r="D17" s="43">
        <v>331777.96399999998</v>
      </c>
      <c r="E17" s="43">
        <v>0</v>
      </c>
      <c r="F17" s="43">
        <v>6782.2999999999993</v>
      </c>
    </row>
    <row r="18" spans="1:6" x14ac:dyDescent="0.2">
      <c r="B18" t="s">
        <v>35</v>
      </c>
      <c r="C18" s="43">
        <v>255388.69999999998</v>
      </c>
      <c r="D18" s="43">
        <v>138443.09599999999</v>
      </c>
      <c r="E18" s="43">
        <v>6320.59</v>
      </c>
      <c r="F18" s="43">
        <v>2029.78</v>
      </c>
    </row>
    <row r="19" spans="1:6" x14ac:dyDescent="0.2">
      <c r="B19" t="s">
        <v>49</v>
      </c>
      <c r="C19" s="43">
        <v>0</v>
      </c>
      <c r="D19" s="43">
        <v>20562.45</v>
      </c>
      <c r="E19" s="43">
        <v>0</v>
      </c>
      <c r="F19" s="43">
        <v>147.38</v>
      </c>
    </row>
    <row r="20" spans="1:6" x14ac:dyDescent="0.2">
      <c r="B20" t="s">
        <v>70</v>
      </c>
      <c r="C20" s="43">
        <v>0</v>
      </c>
      <c r="D20" s="43">
        <v>12343.287</v>
      </c>
      <c r="E20" s="43">
        <v>0</v>
      </c>
      <c r="F20" s="43">
        <v>32.4</v>
      </c>
    </row>
    <row r="21" spans="1:6" x14ac:dyDescent="0.2">
      <c r="B21" t="s">
        <v>60</v>
      </c>
      <c r="C21" s="43">
        <v>0</v>
      </c>
      <c r="D21" s="43">
        <v>0</v>
      </c>
      <c r="E21" s="43">
        <v>0</v>
      </c>
      <c r="F21" s="43">
        <v>0</v>
      </c>
    </row>
    <row r="22" spans="1:6" x14ac:dyDescent="0.2">
      <c r="B22" t="s">
        <v>37</v>
      </c>
      <c r="C22">
        <v>0</v>
      </c>
      <c r="D22">
        <v>0</v>
      </c>
      <c r="E22">
        <v>0</v>
      </c>
      <c r="F22">
        <v>0</v>
      </c>
    </row>
    <row r="23" spans="1:6" x14ac:dyDescent="0.2">
      <c r="C23" s="43"/>
      <c r="D23" s="43"/>
      <c r="E23" s="43"/>
      <c r="F23" s="43"/>
    </row>
    <row r="24" spans="1:6" x14ac:dyDescent="0.2">
      <c r="A24">
        <v>5</v>
      </c>
      <c r="B24" s="27" t="s">
        <v>124</v>
      </c>
      <c r="C24" s="42">
        <v>4836207.47</v>
      </c>
      <c r="D24" s="42">
        <v>3938728.4569999999</v>
      </c>
      <c r="E24" s="42">
        <v>102577.32800000001</v>
      </c>
      <c r="F24" s="42">
        <v>45051.986000000004</v>
      </c>
    </row>
    <row r="25" spans="1:6" x14ac:dyDescent="0.2">
      <c r="B25" s="20" t="s">
        <v>36</v>
      </c>
      <c r="C25" s="16">
        <v>4276511.97</v>
      </c>
      <c r="D25" s="16">
        <v>2424901.085</v>
      </c>
      <c r="E25" s="16">
        <v>92555.12</v>
      </c>
      <c r="F25" s="16">
        <v>30619.719999999998</v>
      </c>
    </row>
    <row r="26" spans="1:6" x14ac:dyDescent="0.2">
      <c r="B26" t="s">
        <v>61</v>
      </c>
      <c r="C26" s="43">
        <v>116105.70999999999</v>
      </c>
      <c r="D26" s="43">
        <v>487518</v>
      </c>
      <c r="E26" s="43">
        <v>365.392</v>
      </c>
      <c r="F26" s="43">
        <v>1216.0459999999998</v>
      </c>
    </row>
    <row r="27" spans="1:6" x14ac:dyDescent="0.2">
      <c r="B27" t="s">
        <v>41</v>
      </c>
      <c r="C27" s="43">
        <v>0</v>
      </c>
      <c r="D27" s="43">
        <v>385963.89500000002</v>
      </c>
      <c r="E27" s="43">
        <v>0</v>
      </c>
      <c r="F27" s="43">
        <v>8137.4</v>
      </c>
    </row>
    <row r="28" spans="1:6" x14ac:dyDescent="0.2">
      <c r="B28" s="20" t="s">
        <v>64</v>
      </c>
      <c r="C28" s="16">
        <v>0</v>
      </c>
      <c r="D28" s="16">
        <v>253152.11</v>
      </c>
      <c r="E28" s="16">
        <v>0</v>
      </c>
      <c r="F28" s="16">
        <v>1362.32</v>
      </c>
    </row>
    <row r="29" spans="1:6" x14ac:dyDescent="0.2">
      <c r="B29" t="s">
        <v>35</v>
      </c>
      <c r="C29" s="43">
        <v>367294.58</v>
      </c>
      <c r="D29" s="43">
        <v>174985.81099999999</v>
      </c>
      <c r="E29" s="43">
        <v>9234.4699999999993</v>
      </c>
      <c r="F29" s="43">
        <v>2395.4</v>
      </c>
    </row>
    <row r="30" spans="1:6" x14ac:dyDescent="0.2">
      <c r="B30" t="s">
        <v>49</v>
      </c>
      <c r="C30" s="43">
        <v>30266.95</v>
      </c>
      <c r="D30" s="43">
        <v>169562.55</v>
      </c>
      <c r="E30" s="43">
        <v>261.31</v>
      </c>
      <c r="F30" s="43">
        <v>1234.7</v>
      </c>
    </row>
    <row r="31" spans="1:6" x14ac:dyDescent="0.2">
      <c r="B31" t="s">
        <v>70</v>
      </c>
      <c r="C31" s="43">
        <v>0</v>
      </c>
      <c r="D31" s="43">
        <v>42645.006000000001</v>
      </c>
      <c r="E31" s="43">
        <v>0</v>
      </c>
      <c r="F31" s="43">
        <v>86.4</v>
      </c>
    </row>
    <row r="32" spans="1:6" x14ac:dyDescent="0.2">
      <c r="B32" t="s">
        <v>44</v>
      </c>
      <c r="C32">
        <v>476</v>
      </c>
      <c r="D32">
        <v>0</v>
      </c>
      <c r="E32">
        <v>20</v>
      </c>
      <c r="F32">
        <v>0</v>
      </c>
    </row>
    <row r="33" spans="1:6" x14ac:dyDescent="0.2">
      <c r="B33" t="s">
        <v>60</v>
      </c>
      <c r="C33" s="43">
        <v>0</v>
      </c>
      <c r="D33" s="43">
        <v>0</v>
      </c>
      <c r="E33" s="43">
        <v>0</v>
      </c>
      <c r="F33" s="43">
        <v>0</v>
      </c>
    </row>
    <row r="34" spans="1:6" x14ac:dyDescent="0.2">
      <c r="B34" s="20" t="s">
        <v>72</v>
      </c>
      <c r="C34" s="16">
        <v>45552.26</v>
      </c>
      <c r="D34" s="16">
        <v>0</v>
      </c>
      <c r="E34" s="16">
        <v>141.036</v>
      </c>
      <c r="F34" s="16">
        <v>0</v>
      </c>
    </row>
    <row r="35" spans="1:6" x14ac:dyDescent="0.2">
      <c r="B35" s="27"/>
      <c r="C35" s="42"/>
      <c r="D35" s="42"/>
      <c r="E35" s="42"/>
      <c r="F35" s="42"/>
    </row>
    <row r="36" spans="1:6" x14ac:dyDescent="0.2">
      <c r="C36" s="43"/>
      <c r="D36" s="43"/>
      <c r="E36" s="43"/>
      <c r="F36" s="43"/>
    </row>
    <row r="37" spans="1:6" x14ac:dyDescent="0.2">
      <c r="C37" s="43"/>
      <c r="D37" s="43"/>
      <c r="E37" s="43"/>
      <c r="F37" s="43"/>
    </row>
    <row r="38" spans="1:6" x14ac:dyDescent="0.2">
      <c r="A38">
        <v>3</v>
      </c>
      <c r="B38" t="s">
        <v>125</v>
      </c>
      <c r="C38" s="43">
        <v>2298186.679</v>
      </c>
      <c r="D38" s="43">
        <v>5061153.5539999995</v>
      </c>
      <c r="E38" s="43">
        <v>24184.71</v>
      </c>
      <c r="F38" s="43">
        <v>52355.540999999997</v>
      </c>
    </row>
    <row r="39" spans="1:6" x14ac:dyDescent="0.2">
      <c r="B39" s="20" t="s">
        <v>49</v>
      </c>
      <c r="C39" s="16">
        <v>1908133.94</v>
      </c>
      <c r="D39" s="16">
        <v>2679694.54</v>
      </c>
      <c r="E39" s="16">
        <v>18345.11</v>
      </c>
      <c r="F39" s="16">
        <v>19322.196</v>
      </c>
    </row>
    <row r="40" spans="1:6" x14ac:dyDescent="0.2">
      <c r="B40" t="s">
        <v>35</v>
      </c>
      <c r="C40" s="43">
        <v>133592</v>
      </c>
      <c r="D40" s="43">
        <v>1703732.5279999999</v>
      </c>
      <c r="E40" s="43">
        <v>2938</v>
      </c>
      <c r="F40" s="43">
        <v>26899.59</v>
      </c>
    </row>
    <row r="41" spans="1:6" x14ac:dyDescent="0.2">
      <c r="B41" t="s">
        <v>37</v>
      </c>
      <c r="C41" s="43">
        <v>205554.62899999999</v>
      </c>
      <c r="D41" s="43">
        <v>504464.48599999998</v>
      </c>
      <c r="E41" s="43">
        <v>2473.5300000000002</v>
      </c>
      <c r="F41" s="43">
        <v>4801.0049999999992</v>
      </c>
    </row>
    <row r="42" spans="1:6" x14ac:dyDescent="0.2">
      <c r="B42" t="s">
        <v>54</v>
      </c>
      <c r="C42">
        <v>50906.11</v>
      </c>
      <c r="D42">
        <v>173262</v>
      </c>
      <c r="E42">
        <v>428.07</v>
      </c>
      <c r="F42">
        <v>1332.75</v>
      </c>
    </row>
    <row r="43" spans="1:6" x14ac:dyDescent="0.2">
      <c r="B43" s="20" t="s">
        <v>47</v>
      </c>
      <c r="C43" s="16">
        <v>0</v>
      </c>
      <c r="D43" s="16">
        <v>0</v>
      </c>
      <c r="E43" s="16">
        <v>0</v>
      </c>
      <c r="F43" s="16">
        <v>0</v>
      </c>
    </row>
    <row r="44" spans="1:6" x14ac:dyDescent="0.2">
      <c r="B44" s="27"/>
      <c r="C44" s="42"/>
      <c r="D44" s="42"/>
      <c r="E44" s="42"/>
      <c r="F44" s="42"/>
    </row>
    <row r="45" spans="1:6" x14ac:dyDescent="0.2">
      <c r="C45" s="43"/>
      <c r="D45" s="43"/>
      <c r="E45" s="43"/>
      <c r="F45" s="43"/>
    </row>
    <row r="46" spans="1:6" x14ac:dyDescent="0.2">
      <c r="C46" s="43"/>
      <c r="D46" s="43"/>
      <c r="E46" s="43"/>
      <c r="F46" s="43"/>
    </row>
    <row r="47" spans="1:6" x14ac:dyDescent="0.2">
      <c r="A47">
        <v>4</v>
      </c>
      <c r="B47" t="s">
        <v>126</v>
      </c>
      <c r="C47" s="43">
        <v>1010927.049</v>
      </c>
      <c r="D47" s="43">
        <v>992718.25999999989</v>
      </c>
      <c r="E47" s="43">
        <v>27514.94</v>
      </c>
      <c r="F47" s="43">
        <v>15958.357</v>
      </c>
    </row>
    <row r="48" spans="1:6" x14ac:dyDescent="0.2">
      <c r="B48" t="s">
        <v>44</v>
      </c>
      <c r="C48" s="43">
        <v>883432.22500000009</v>
      </c>
      <c r="D48" s="43">
        <v>543773.95899999992</v>
      </c>
      <c r="E48" s="43">
        <v>26223.5</v>
      </c>
      <c r="F48" s="43">
        <v>12595.18</v>
      </c>
    </row>
    <row r="49" spans="1:6" x14ac:dyDescent="0.2">
      <c r="B49" t="s">
        <v>49</v>
      </c>
      <c r="C49" s="43">
        <v>67586.239999999991</v>
      </c>
      <c r="D49" s="43">
        <v>326173.80000000005</v>
      </c>
      <c r="E49" s="43">
        <v>524.61500000000001</v>
      </c>
      <c r="F49" s="43">
        <v>2350.46</v>
      </c>
    </row>
    <row r="50" spans="1:6" x14ac:dyDescent="0.2">
      <c r="B50" t="s">
        <v>37</v>
      </c>
      <c r="C50">
        <v>59908.584000000003</v>
      </c>
      <c r="D50">
        <v>63207.881000000001</v>
      </c>
      <c r="E50">
        <v>766.82500000000005</v>
      </c>
      <c r="F50">
        <v>692.18499999999995</v>
      </c>
    </row>
    <row r="51" spans="1:6" x14ac:dyDescent="0.2">
      <c r="B51" s="20" t="s">
        <v>64</v>
      </c>
      <c r="C51" s="16">
        <v>0</v>
      </c>
      <c r="D51" s="16">
        <v>59562.62</v>
      </c>
      <c r="E51" s="16">
        <v>0</v>
      </c>
      <c r="F51" s="16">
        <v>320.53199999999998</v>
      </c>
    </row>
    <row r="52" spans="1:6" x14ac:dyDescent="0.2">
      <c r="B52" s="20" t="s">
        <v>36</v>
      </c>
      <c r="C52" s="16">
        <v>0</v>
      </c>
      <c r="D52" s="16">
        <v>0</v>
      </c>
      <c r="E52" s="16">
        <v>0</v>
      </c>
      <c r="F52" s="16">
        <v>0</v>
      </c>
    </row>
    <row r="53" spans="1:6" x14ac:dyDescent="0.2">
      <c r="B53" s="20"/>
      <c r="C53" s="16"/>
      <c r="D53" s="16"/>
      <c r="E53" s="16"/>
      <c r="F53" s="16"/>
    </row>
    <row r="54" spans="1:6" x14ac:dyDescent="0.2">
      <c r="B54" s="27"/>
      <c r="C54" s="42"/>
      <c r="D54" s="42"/>
      <c r="E54" s="42"/>
      <c r="F54" s="42"/>
    </row>
    <row r="55" spans="1:6" x14ac:dyDescent="0.2">
      <c r="C55" s="43"/>
      <c r="D55" s="43"/>
      <c r="E55" s="43"/>
      <c r="F55" s="43"/>
    </row>
    <row r="56" spans="1:6" x14ac:dyDescent="0.2">
      <c r="C56" s="43"/>
      <c r="D56" s="43"/>
      <c r="E56" s="43"/>
      <c r="F56" s="43"/>
    </row>
    <row r="57" spans="1:6" x14ac:dyDescent="0.2">
      <c r="A57">
        <v>9</v>
      </c>
      <c r="B57" t="s">
        <v>127</v>
      </c>
      <c r="C57" s="43">
        <v>2084285.06</v>
      </c>
      <c r="D57" s="43">
        <v>3227723.8469999996</v>
      </c>
      <c r="E57" s="43">
        <v>45748.080999999998</v>
      </c>
      <c r="F57" s="43">
        <v>57851.819000000003</v>
      </c>
    </row>
    <row r="58" spans="1:6" x14ac:dyDescent="0.2">
      <c r="B58" t="s">
        <v>35</v>
      </c>
      <c r="C58" s="43">
        <v>748072.15</v>
      </c>
      <c r="D58" s="43">
        <v>2178558.4180000001</v>
      </c>
      <c r="E58" s="43">
        <v>18917.91</v>
      </c>
      <c r="F58" s="43">
        <v>43165.39</v>
      </c>
    </row>
    <row r="59" spans="1:6" x14ac:dyDescent="0.2">
      <c r="B59" t="s">
        <v>36</v>
      </c>
      <c r="C59" s="43">
        <v>893153.37</v>
      </c>
      <c r="D59" s="43">
        <v>484248.35100000002</v>
      </c>
      <c r="E59" s="43">
        <v>22314.799999999999</v>
      </c>
      <c r="F59" s="43">
        <v>9707.6500000000015</v>
      </c>
    </row>
    <row r="60" spans="1:6" x14ac:dyDescent="0.2">
      <c r="B60" t="s">
        <v>49</v>
      </c>
      <c r="C60">
        <v>384968.25999999995</v>
      </c>
      <c r="D60">
        <v>452920.05</v>
      </c>
      <c r="E60">
        <v>3547.2109999999998</v>
      </c>
      <c r="F60">
        <v>3554.6089999999999</v>
      </c>
    </row>
    <row r="61" spans="1:6" x14ac:dyDescent="0.2">
      <c r="B61" t="s">
        <v>37</v>
      </c>
      <c r="C61" s="43">
        <v>58091.28</v>
      </c>
      <c r="D61" s="43">
        <v>111997.02800000001</v>
      </c>
      <c r="E61" s="43">
        <v>968.16</v>
      </c>
      <c r="F61" s="43">
        <v>1424.17</v>
      </c>
    </row>
    <row r="62" spans="1:6" x14ac:dyDescent="0.2">
      <c r="B62" s="27"/>
      <c r="C62" s="42"/>
      <c r="D62" s="42"/>
      <c r="E62" s="42"/>
      <c r="F62" s="42"/>
    </row>
    <row r="63" spans="1:6" x14ac:dyDescent="0.2">
      <c r="C63" s="43"/>
      <c r="D63" s="43"/>
      <c r="E63" s="43"/>
      <c r="F63" s="43"/>
    </row>
    <row r="64" spans="1:6" x14ac:dyDescent="0.2">
      <c r="C64" s="43"/>
      <c r="D64" s="43"/>
      <c r="E64" s="43"/>
      <c r="F64" s="43"/>
    </row>
    <row r="65" spans="1:6" x14ac:dyDescent="0.2">
      <c r="A65">
        <v>7</v>
      </c>
      <c r="B65" t="s">
        <v>116</v>
      </c>
      <c r="C65" s="43">
        <v>1127850.767</v>
      </c>
      <c r="D65" s="43">
        <v>1350985.014</v>
      </c>
      <c r="E65" s="43">
        <v>9653.8360000000011</v>
      </c>
      <c r="F65" s="43">
        <v>10481.792000000001</v>
      </c>
    </row>
    <row r="66" spans="1:6" x14ac:dyDescent="0.2">
      <c r="B66" t="s">
        <v>49</v>
      </c>
      <c r="C66" s="43">
        <v>908457.22000000009</v>
      </c>
      <c r="D66" s="43">
        <v>1015252.34</v>
      </c>
      <c r="E66" s="43">
        <v>6167.6350000000002</v>
      </c>
      <c r="F66" s="43">
        <v>4751.1610000000001</v>
      </c>
    </row>
    <row r="67" spans="1:6" x14ac:dyDescent="0.2">
      <c r="B67" t="s">
        <v>44</v>
      </c>
      <c r="C67" s="43">
        <v>60566.057999999997</v>
      </c>
      <c r="D67" s="43">
        <v>244230.46299999999</v>
      </c>
      <c r="E67" s="43">
        <v>1682.67</v>
      </c>
      <c r="F67" s="43">
        <v>4731.8899999999994</v>
      </c>
    </row>
    <row r="68" spans="1:6" x14ac:dyDescent="0.2">
      <c r="B68" t="s">
        <v>37</v>
      </c>
      <c r="C68" s="43">
        <v>94811.688999999998</v>
      </c>
      <c r="D68" s="43">
        <v>75030.981</v>
      </c>
      <c r="E68" s="43">
        <v>1590.145</v>
      </c>
      <c r="F68" s="43">
        <v>945.60800000000006</v>
      </c>
    </row>
    <row r="69" spans="1:6" x14ac:dyDescent="0.2">
      <c r="B69" t="s">
        <v>48</v>
      </c>
      <c r="C69" s="43">
        <v>64015.8</v>
      </c>
      <c r="D69" s="43">
        <v>16471.23</v>
      </c>
      <c r="E69" s="43">
        <v>213.386</v>
      </c>
      <c r="F69" s="43">
        <v>53.133000000000003</v>
      </c>
    </row>
    <row r="71" spans="1:6" x14ac:dyDescent="0.2">
      <c r="B71" s="20"/>
      <c r="C71" s="16"/>
      <c r="D71" s="16"/>
      <c r="E71" s="16"/>
      <c r="F71" s="16"/>
    </row>
    <row r="72" spans="1:6" x14ac:dyDescent="0.2">
      <c r="B72" s="20"/>
      <c r="C72" s="16"/>
      <c r="D72" s="16"/>
      <c r="E72" s="16"/>
      <c r="F72" s="16"/>
    </row>
    <row r="73" spans="1:6" x14ac:dyDescent="0.2">
      <c r="B73" s="20"/>
      <c r="C73" s="16"/>
      <c r="D73" s="16"/>
      <c r="E73" s="16"/>
      <c r="F73" s="16"/>
    </row>
    <row r="74" spans="1:6" x14ac:dyDescent="0.2">
      <c r="B74" s="20"/>
      <c r="C74" s="16"/>
      <c r="D74" s="16"/>
      <c r="E74" s="16"/>
      <c r="F74" s="16"/>
    </row>
    <row r="75" spans="1:6" x14ac:dyDescent="0.2">
      <c r="B75" s="20"/>
      <c r="C75" s="16"/>
      <c r="D75" s="16"/>
      <c r="E75" s="16"/>
      <c r="F75" s="16"/>
    </row>
    <row r="76" spans="1:6" x14ac:dyDescent="0.2">
      <c r="B76" s="27"/>
      <c r="C76" s="42"/>
      <c r="D76" s="42"/>
      <c r="E76" s="42"/>
      <c r="F76" s="42"/>
    </row>
    <row r="78" spans="1:6" x14ac:dyDescent="0.2">
      <c r="C78" s="43"/>
      <c r="D78" s="43"/>
      <c r="E78" s="43"/>
      <c r="F78" s="43"/>
    </row>
    <row r="79" spans="1:6" x14ac:dyDescent="0.2">
      <c r="A79">
        <v>6</v>
      </c>
      <c r="B79" t="s">
        <v>117</v>
      </c>
      <c r="C79" s="43">
        <v>1427845.1390000002</v>
      </c>
      <c r="D79" s="43">
        <v>1502155.5219999999</v>
      </c>
      <c r="E79" s="43">
        <v>27738.056000000004</v>
      </c>
      <c r="F79" s="43">
        <v>25245.625</v>
      </c>
    </row>
    <row r="80" spans="1:6" x14ac:dyDescent="0.2">
      <c r="B80" t="s">
        <v>36</v>
      </c>
      <c r="C80" s="43">
        <v>1420549.9500000002</v>
      </c>
      <c r="D80" s="43">
        <v>1068101.834</v>
      </c>
      <c r="E80" s="43">
        <v>27624.000000000004</v>
      </c>
      <c r="F80" s="43">
        <v>18614.3</v>
      </c>
    </row>
    <row r="81" spans="1:6" x14ac:dyDescent="0.2">
      <c r="B81" t="s">
        <v>44</v>
      </c>
      <c r="C81" s="43">
        <v>0</v>
      </c>
      <c r="D81" s="43">
        <v>375107.69799999997</v>
      </c>
      <c r="E81" s="43">
        <v>0</v>
      </c>
      <c r="F81" s="43">
        <v>6295</v>
      </c>
    </row>
    <row r="82" spans="1:6" x14ac:dyDescent="0.2">
      <c r="B82" t="s">
        <v>49</v>
      </c>
      <c r="C82" s="43">
        <v>0</v>
      </c>
      <c r="D82" s="43">
        <v>58945.99</v>
      </c>
      <c r="E82" s="43">
        <v>0</v>
      </c>
      <c r="F82" s="43">
        <v>336.32500000000005</v>
      </c>
    </row>
    <row r="83" spans="1:6" x14ac:dyDescent="0.2">
      <c r="B83" s="20" t="s">
        <v>37</v>
      </c>
      <c r="C83" s="16">
        <v>7295.1890000000003</v>
      </c>
      <c r="D83" s="16">
        <v>0</v>
      </c>
      <c r="E83" s="16">
        <v>114.056</v>
      </c>
      <c r="F83" s="16">
        <v>0</v>
      </c>
    </row>
    <row r="84" spans="1:6" x14ac:dyDescent="0.2">
      <c r="B84" s="27"/>
      <c r="C84" s="57"/>
      <c r="D84" s="57"/>
      <c r="E84" s="57"/>
      <c r="F84" s="57"/>
    </row>
    <row r="85" spans="1:6" x14ac:dyDescent="0.2">
      <c r="B85" s="20"/>
      <c r="C85" s="16"/>
      <c r="D85" s="16"/>
      <c r="E85" s="16"/>
      <c r="F85" s="16"/>
    </row>
    <row r="86" spans="1:6" x14ac:dyDescent="0.2">
      <c r="B86" s="20"/>
      <c r="C86" s="16"/>
      <c r="D86" s="16"/>
      <c r="E86" s="16"/>
      <c r="F86" s="16"/>
    </row>
    <row r="87" spans="1:6" x14ac:dyDescent="0.2">
      <c r="A87">
        <v>10</v>
      </c>
      <c r="B87" s="20" t="s">
        <v>128</v>
      </c>
      <c r="C87" s="16">
        <v>2094960.9310000001</v>
      </c>
      <c r="D87" s="16">
        <v>6161696.1920000007</v>
      </c>
      <c r="E87" s="16">
        <v>30777.818000000003</v>
      </c>
      <c r="F87" s="16">
        <v>84434.921000000002</v>
      </c>
    </row>
    <row r="88" spans="1:6" x14ac:dyDescent="0.2">
      <c r="B88" s="20" t="s">
        <v>35</v>
      </c>
      <c r="C88" s="16">
        <v>1177091</v>
      </c>
      <c r="D88" s="16">
        <v>5410345.3710000003</v>
      </c>
      <c r="E88" s="16">
        <v>22574</v>
      </c>
      <c r="F88" s="16">
        <v>75803.13</v>
      </c>
    </row>
    <row r="89" spans="1:6" x14ac:dyDescent="0.2">
      <c r="B89" s="20" t="s">
        <v>48</v>
      </c>
      <c r="C89" s="16">
        <v>406153.27999999997</v>
      </c>
      <c r="D89" s="16">
        <v>330280.39999999997</v>
      </c>
      <c r="E89" s="16">
        <v>3157.9079999999999</v>
      </c>
      <c r="F89" s="16">
        <v>2227.248</v>
      </c>
    </row>
    <row r="90" spans="1:6" x14ac:dyDescent="0.2">
      <c r="B90" s="20" t="s">
        <v>49</v>
      </c>
      <c r="C90" s="16">
        <v>349567.16</v>
      </c>
      <c r="D90" s="16">
        <v>212556.84999999998</v>
      </c>
      <c r="E90" s="16">
        <v>3297.9859999999999</v>
      </c>
      <c r="F90" s="16">
        <v>1641.4560000000001</v>
      </c>
    </row>
    <row r="91" spans="1:6" x14ac:dyDescent="0.2">
      <c r="B91" s="20" t="s">
        <v>37</v>
      </c>
      <c r="C91" s="16">
        <v>66736.091</v>
      </c>
      <c r="D91" s="16">
        <v>208460.005</v>
      </c>
      <c r="E91" s="16">
        <v>953.68900000000008</v>
      </c>
      <c r="F91" s="16">
        <v>4763.0119999999997</v>
      </c>
    </row>
    <row r="92" spans="1:6" x14ac:dyDescent="0.2">
      <c r="B92" s="20" t="s">
        <v>36</v>
      </c>
      <c r="C92" s="16">
        <v>161</v>
      </c>
      <c r="D92" s="16">
        <v>53.566000000000003</v>
      </c>
      <c r="E92" s="16">
        <v>0.46499999999999997</v>
      </c>
      <c r="F92" s="16">
        <v>7.4999999999999997E-2</v>
      </c>
    </row>
    <row r="93" spans="1:6" x14ac:dyDescent="0.2">
      <c r="B93" s="20" t="s">
        <v>53</v>
      </c>
      <c r="C93" s="16">
        <v>0</v>
      </c>
      <c r="D93" s="16">
        <v>0</v>
      </c>
      <c r="E93" s="16">
        <v>0</v>
      </c>
      <c r="F93" s="16">
        <v>0</v>
      </c>
    </row>
    <row r="94" spans="1:6" x14ac:dyDescent="0.2">
      <c r="B94" s="20" t="s">
        <v>54</v>
      </c>
      <c r="C94" s="16">
        <v>95252.4</v>
      </c>
      <c r="D94" s="16">
        <v>0</v>
      </c>
      <c r="E94" s="16">
        <v>793.77</v>
      </c>
      <c r="F94" s="16">
        <v>0</v>
      </c>
    </row>
    <row r="95" spans="1:6" x14ac:dyDescent="0.2">
      <c r="B95" s="20"/>
      <c r="C95" s="16"/>
      <c r="D95" s="16"/>
      <c r="E95" s="16"/>
      <c r="F95" s="16"/>
    </row>
    <row r="96" spans="1:6" x14ac:dyDescent="0.2">
      <c r="B96" s="20"/>
      <c r="C96" s="16"/>
      <c r="D96" s="16"/>
      <c r="E96" s="16"/>
      <c r="F96" s="16"/>
    </row>
    <row r="97" spans="1:6" x14ac:dyDescent="0.2">
      <c r="B97" s="39"/>
      <c r="C97" s="66"/>
      <c r="D97" s="66"/>
      <c r="E97" s="67"/>
      <c r="F97" s="67"/>
    </row>
    <row r="98" spans="1:6" x14ac:dyDescent="0.2">
      <c r="B98" s="41"/>
      <c r="C98" s="67"/>
      <c r="D98" s="67"/>
      <c r="E98" s="67"/>
      <c r="F98" s="67"/>
    </row>
    <row r="99" spans="1:6" x14ac:dyDescent="0.2">
      <c r="B99" s="20"/>
      <c r="C99" s="16"/>
      <c r="D99" s="16"/>
      <c r="E99" s="16"/>
      <c r="F99" s="16"/>
    </row>
    <row r="100" spans="1:6" x14ac:dyDescent="0.2">
      <c r="B100" s="20"/>
      <c r="C100" s="16"/>
      <c r="D100" s="16"/>
      <c r="E100" s="16"/>
      <c r="F100" s="16"/>
    </row>
    <row r="101" spans="1:6" x14ac:dyDescent="0.2">
      <c r="B101" s="27"/>
      <c r="C101" s="57"/>
      <c r="D101" s="57"/>
      <c r="E101" s="57"/>
      <c r="F101" s="57"/>
    </row>
    <row r="102" spans="1:6" x14ac:dyDescent="0.2">
      <c r="B102" s="20"/>
      <c r="C102" s="16"/>
      <c r="D102" s="16"/>
      <c r="E102" s="16"/>
      <c r="F102" s="16"/>
    </row>
    <row r="103" spans="1:6" x14ac:dyDescent="0.2">
      <c r="B103" s="20"/>
      <c r="C103" s="16"/>
      <c r="D103" s="16"/>
      <c r="E103" s="16"/>
      <c r="F103" s="16"/>
    </row>
    <row r="104" spans="1:6" x14ac:dyDescent="0.2">
      <c r="A104">
        <v>11</v>
      </c>
      <c r="B104" s="20" t="s">
        <v>118</v>
      </c>
      <c r="C104" s="16">
        <v>708720.74399999995</v>
      </c>
      <c r="D104" s="16">
        <v>841642.3060000001</v>
      </c>
      <c r="E104" s="16">
        <v>10877.609</v>
      </c>
      <c r="F104" s="16">
        <v>12505.342000000001</v>
      </c>
    </row>
    <row r="105" spans="1:6" x14ac:dyDescent="0.2">
      <c r="B105" s="20" t="s">
        <v>49</v>
      </c>
      <c r="C105" s="16">
        <v>3821794.42</v>
      </c>
      <c r="D105" s="16">
        <v>5493591.8399999999</v>
      </c>
      <c r="E105" s="16">
        <v>33686.637999999999</v>
      </c>
      <c r="F105" s="16">
        <v>37403.009999999995</v>
      </c>
    </row>
    <row r="106" spans="1:6" x14ac:dyDescent="0.2">
      <c r="B106" s="20" t="s">
        <v>44</v>
      </c>
      <c r="C106" s="16">
        <v>1321853.3910000001</v>
      </c>
      <c r="D106" s="16">
        <v>2624551.9939999999</v>
      </c>
      <c r="E106" s="16">
        <v>35736.29</v>
      </c>
      <c r="F106" s="16">
        <v>47782.18</v>
      </c>
    </row>
    <row r="107" spans="1:6" x14ac:dyDescent="0.2">
      <c r="B107" s="20" t="s">
        <v>37</v>
      </c>
      <c r="C107" s="16">
        <v>568038.87399999995</v>
      </c>
      <c r="D107" s="16">
        <v>353228.93200000003</v>
      </c>
      <c r="E107" s="16">
        <v>9588.7080000000005</v>
      </c>
      <c r="F107" s="16">
        <v>5994.68</v>
      </c>
    </row>
    <row r="108" spans="1:6" x14ac:dyDescent="0.2">
      <c r="B108" s="20"/>
      <c r="C108" s="16"/>
      <c r="D108" s="16"/>
      <c r="E108" s="16"/>
      <c r="F108" s="16"/>
    </row>
    <row r="109" spans="1:6" x14ac:dyDescent="0.2">
      <c r="B109" s="27"/>
      <c r="C109" s="57"/>
      <c r="D109" s="57"/>
      <c r="E109" s="57"/>
      <c r="F109" s="57"/>
    </row>
    <row r="110" spans="1:6" x14ac:dyDescent="0.2">
      <c r="C110" s="42"/>
      <c r="D110" s="42"/>
      <c r="E110" s="16"/>
      <c r="F110" s="16"/>
    </row>
    <row r="111" spans="1:6" x14ac:dyDescent="0.2">
      <c r="C111" s="42"/>
      <c r="D111" s="42"/>
      <c r="E111" s="16"/>
      <c r="F111" s="16"/>
    </row>
    <row r="112" spans="1:6" x14ac:dyDescent="0.2">
      <c r="A112">
        <v>12</v>
      </c>
      <c r="B112" t="s">
        <v>119</v>
      </c>
      <c r="C112" s="42">
        <v>197599.36900000001</v>
      </c>
      <c r="D112" s="42">
        <v>105853.522</v>
      </c>
      <c r="E112" s="16">
        <v>1020</v>
      </c>
      <c r="F112" s="16">
        <v>478.49199999999996</v>
      </c>
    </row>
    <row r="113" spans="1:6" x14ac:dyDescent="0.2">
      <c r="B113" t="s">
        <v>44</v>
      </c>
      <c r="C113" s="42">
        <v>116734.788</v>
      </c>
      <c r="D113" s="42">
        <v>53148.107000000004</v>
      </c>
      <c r="E113" s="16">
        <v>570</v>
      </c>
      <c r="F113" s="16">
        <v>240</v>
      </c>
    </row>
    <row r="114" spans="1:6" x14ac:dyDescent="0.2">
      <c r="B114" s="20" t="s">
        <v>62</v>
      </c>
      <c r="C114" s="16">
        <v>80864.581000000006</v>
      </c>
      <c r="D114" s="16">
        <v>46734.976000000002</v>
      </c>
      <c r="E114" s="16">
        <v>450</v>
      </c>
      <c r="F114" s="16">
        <v>180</v>
      </c>
    </row>
    <row r="115" spans="1:6" x14ac:dyDescent="0.2">
      <c r="B115" s="20" t="s">
        <v>36</v>
      </c>
      <c r="C115" s="16">
        <v>0</v>
      </c>
      <c r="D115" s="16">
        <v>5970.4390000000003</v>
      </c>
      <c r="E115" s="16">
        <v>0</v>
      </c>
      <c r="F115" s="16">
        <v>58.492000000000004</v>
      </c>
    </row>
    <row r="116" spans="1:6" x14ac:dyDescent="0.2">
      <c r="B116" s="27"/>
      <c r="C116" s="57"/>
      <c r="D116" s="57"/>
      <c r="E116" s="57"/>
      <c r="F116" s="57"/>
    </row>
    <row r="117" spans="1:6" x14ac:dyDescent="0.2">
      <c r="B117" s="20"/>
      <c r="C117" s="16"/>
      <c r="D117" s="16"/>
      <c r="E117" s="16"/>
      <c r="F117" s="16"/>
    </row>
    <row r="118" spans="1:6" x14ac:dyDescent="0.2">
      <c r="B118" s="20"/>
      <c r="C118" s="16"/>
      <c r="D118" s="16"/>
      <c r="E118" s="16"/>
      <c r="F118" s="16"/>
    </row>
    <row r="119" spans="1:6" x14ac:dyDescent="0.2">
      <c r="A119">
        <v>8</v>
      </c>
      <c r="B119" s="20" t="s">
        <v>121</v>
      </c>
      <c r="C119" s="16">
        <v>657553.29</v>
      </c>
      <c r="D119" s="16">
        <v>530970.38599999994</v>
      </c>
      <c r="E119" s="16">
        <v>1873.9380000000001</v>
      </c>
      <c r="F119" s="16">
        <v>1015.1</v>
      </c>
    </row>
    <row r="120" spans="1:6" x14ac:dyDescent="0.2">
      <c r="B120" s="20" t="s">
        <v>36</v>
      </c>
      <c r="C120" s="16">
        <v>5281.223</v>
      </c>
      <c r="D120" s="16">
        <v>250821.46600000001</v>
      </c>
      <c r="E120" s="16">
        <v>14.538</v>
      </c>
      <c r="F120" s="16">
        <v>296.17</v>
      </c>
    </row>
    <row r="121" spans="1:6" x14ac:dyDescent="0.2">
      <c r="B121" s="20" t="s">
        <v>88</v>
      </c>
      <c r="C121" s="16">
        <v>201138</v>
      </c>
      <c r="D121" s="16">
        <v>140962</v>
      </c>
      <c r="E121" s="16">
        <v>459.05</v>
      </c>
      <c r="F121" s="16">
        <v>330.56</v>
      </c>
    </row>
    <row r="122" spans="1:6" x14ac:dyDescent="0.2">
      <c r="B122" s="20" t="s">
        <v>61</v>
      </c>
      <c r="C122" s="16">
        <v>429927</v>
      </c>
      <c r="D122" s="16">
        <v>111840</v>
      </c>
      <c r="E122" s="16">
        <v>1351.3</v>
      </c>
      <c r="F122" s="16">
        <v>326.8</v>
      </c>
    </row>
    <row r="123" spans="1:6" x14ac:dyDescent="0.2">
      <c r="B123" s="20" t="s">
        <v>60</v>
      </c>
      <c r="C123" s="16">
        <v>21207.067000000003</v>
      </c>
      <c r="D123" s="16">
        <v>25969.971999999998</v>
      </c>
      <c r="E123" s="16">
        <v>49.05</v>
      </c>
      <c r="F123" s="16">
        <v>59.839999999999996</v>
      </c>
    </row>
    <row r="124" spans="1:6" x14ac:dyDescent="0.2">
      <c r="B124" s="20" t="s">
        <v>37</v>
      </c>
      <c r="C124" s="16">
        <v>0</v>
      </c>
      <c r="D124" s="16">
        <v>1376.9480000000001</v>
      </c>
      <c r="E124" s="16">
        <v>0</v>
      </c>
      <c r="F124" s="16">
        <v>1.73</v>
      </c>
    </row>
    <row r="125" spans="1:6" x14ac:dyDescent="0.2">
      <c r="B125" s="20" t="s">
        <v>44</v>
      </c>
      <c r="C125" s="16">
        <v>0</v>
      </c>
      <c r="D125" s="16">
        <v>0</v>
      </c>
      <c r="E125" s="16">
        <v>0</v>
      </c>
      <c r="F125" s="16">
        <v>0</v>
      </c>
    </row>
    <row r="126" spans="1:6" x14ac:dyDescent="0.2">
      <c r="B126" s="20" t="s">
        <v>47</v>
      </c>
      <c r="C126" s="16">
        <v>0</v>
      </c>
      <c r="D126" s="16">
        <v>0</v>
      </c>
      <c r="E126" s="16">
        <v>0</v>
      </c>
      <c r="F126" s="16">
        <v>0</v>
      </c>
    </row>
    <row r="127" spans="1:6" x14ac:dyDescent="0.2">
      <c r="B127" s="20"/>
      <c r="C127" s="16"/>
      <c r="D127" s="16"/>
      <c r="E127" s="16"/>
      <c r="F127" s="16"/>
    </row>
    <row r="128" spans="1:6" x14ac:dyDescent="0.2">
      <c r="B128" s="20"/>
      <c r="C128" s="16"/>
      <c r="D128" s="16"/>
      <c r="E128" s="16"/>
      <c r="F128" s="16"/>
    </row>
    <row r="129" spans="1:8" x14ac:dyDescent="0.2">
      <c r="B129" s="20"/>
      <c r="C129" s="16"/>
      <c r="D129" s="16"/>
      <c r="E129" s="16"/>
      <c r="F129" s="16"/>
    </row>
    <row r="130" spans="1:8" x14ac:dyDescent="0.2">
      <c r="B130" s="27"/>
      <c r="C130" s="42"/>
      <c r="D130" s="42"/>
      <c r="E130" s="16"/>
      <c r="F130" s="16"/>
    </row>
    <row r="131" spans="1:8" x14ac:dyDescent="0.2">
      <c r="C131" s="42"/>
      <c r="D131" s="42"/>
      <c r="E131" s="16"/>
      <c r="F131" s="16"/>
    </row>
    <row r="132" spans="1:8" x14ac:dyDescent="0.2">
      <c r="B132" s="20"/>
      <c r="C132" s="16"/>
      <c r="D132" s="16"/>
      <c r="E132" s="16"/>
      <c r="F132" s="16"/>
    </row>
    <row r="133" spans="1:8" x14ac:dyDescent="0.2">
      <c r="A133">
        <v>13</v>
      </c>
      <c r="B133" s="20" t="s">
        <v>130</v>
      </c>
      <c r="C133" s="16">
        <v>0</v>
      </c>
      <c r="D133" s="16">
        <v>169508.36</v>
      </c>
      <c r="E133" s="16">
        <v>0</v>
      </c>
      <c r="F133" s="16">
        <v>1920.1379999999999</v>
      </c>
    </row>
    <row r="134" spans="1:8" x14ac:dyDescent="0.2">
      <c r="B134" s="27" t="s">
        <v>49</v>
      </c>
      <c r="C134" s="16">
        <v>0</v>
      </c>
      <c r="D134" s="57">
        <v>263611.69999999995</v>
      </c>
      <c r="E134" s="16">
        <v>0</v>
      </c>
      <c r="F134" s="57">
        <v>1920.1379999999999</v>
      </c>
    </row>
    <row r="135" spans="1:8" x14ac:dyDescent="0.2">
      <c r="B135" s="20" t="s">
        <v>203</v>
      </c>
      <c r="C135" s="42">
        <v>0</v>
      </c>
      <c r="D135" s="42">
        <v>0</v>
      </c>
      <c r="E135" s="16">
        <v>0</v>
      </c>
      <c r="F135" s="16">
        <v>0</v>
      </c>
    </row>
    <row r="136" spans="1:8" x14ac:dyDescent="0.2">
      <c r="B136" s="20"/>
      <c r="C136" s="16"/>
      <c r="D136" s="16"/>
      <c r="E136" s="16"/>
      <c r="F136" s="16"/>
    </row>
    <row r="137" spans="1:8" x14ac:dyDescent="0.2">
      <c r="A137">
        <v>15</v>
      </c>
      <c r="B137" s="20" t="s">
        <v>129</v>
      </c>
      <c r="C137" s="16">
        <v>0</v>
      </c>
      <c r="D137" s="16">
        <v>38169.580999999998</v>
      </c>
      <c r="E137" s="16">
        <v>0</v>
      </c>
      <c r="F137" s="16">
        <v>953.88</v>
      </c>
    </row>
    <row r="138" spans="1:8" x14ac:dyDescent="0.2">
      <c r="B138" s="20" t="s">
        <v>44</v>
      </c>
      <c r="C138" s="16">
        <v>0</v>
      </c>
      <c r="D138" s="16">
        <v>38169.580999999998</v>
      </c>
      <c r="E138" s="16">
        <v>0</v>
      </c>
      <c r="F138" s="16">
        <v>953.88</v>
      </c>
    </row>
    <row r="139" spans="1:8" x14ac:dyDescent="0.2">
      <c r="B139" s="20"/>
      <c r="C139" s="16"/>
      <c r="D139" s="16"/>
      <c r="E139" s="16"/>
      <c r="F139" s="16"/>
    </row>
    <row r="140" spans="1:8" x14ac:dyDescent="0.2">
      <c r="B140" s="26"/>
      <c r="C140" s="57"/>
      <c r="D140" s="57"/>
      <c r="E140" s="57"/>
      <c r="F140" s="57"/>
    </row>
    <row r="141" spans="1:8" x14ac:dyDescent="0.2">
      <c r="B141" s="20"/>
      <c r="C141" s="16"/>
      <c r="D141" s="16"/>
      <c r="E141" s="16"/>
      <c r="F141" s="16"/>
      <c r="H141" s="39"/>
    </row>
    <row r="142" spans="1:8" x14ac:dyDescent="0.2">
      <c r="B142" s="27"/>
      <c r="C142" s="57"/>
      <c r="D142" s="57"/>
      <c r="E142" s="57"/>
      <c r="F142" s="57"/>
    </row>
    <row r="143" spans="1:8" x14ac:dyDescent="0.2">
      <c r="B143" s="20" t="s">
        <v>131</v>
      </c>
      <c r="C143" s="16"/>
      <c r="D143" s="16"/>
      <c r="E143" s="16"/>
      <c r="F143" s="16"/>
    </row>
    <row r="144" spans="1:8" x14ac:dyDescent="0.2">
      <c r="B144" s="20"/>
      <c r="C144" s="16"/>
      <c r="D144" s="16"/>
      <c r="E144" s="16"/>
      <c r="F144" s="16"/>
    </row>
    <row r="145" spans="1:6" x14ac:dyDescent="0.2">
      <c r="B145" s="27" t="s">
        <v>132</v>
      </c>
      <c r="C145" s="57">
        <v>0</v>
      </c>
      <c r="D145" s="57">
        <v>0</v>
      </c>
      <c r="E145" s="57">
        <v>0</v>
      </c>
      <c r="F145" s="57">
        <v>0</v>
      </c>
    </row>
    <row r="146" spans="1:6" x14ac:dyDescent="0.2">
      <c r="B146" s="20"/>
      <c r="C146" s="16"/>
      <c r="D146" s="16"/>
      <c r="E146" s="16"/>
      <c r="F146" s="16"/>
    </row>
    <row r="147" spans="1:6" x14ac:dyDescent="0.2">
      <c r="B147" s="20"/>
      <c r="C147" s="16"/>
      <c r="D147" s="16"/>
      <c r="E147" s="16"/>
      <c r="F147" s="16"/>
    </row>
    <row r="148" spans="1:6" x14ac:dyDescent="0.2">
      <c r="A148">
        <v>16</v>
      </c>
      <c r="B148" t="s">
        <v>122</v>
      </c>
      <c r="C148">
        <v>67467.717000000004</v>
      </c>
      <c r="D148">
        <v>51801.392999999996</v>
      </c>
      <c r="E148">
        <v>164.66</v>
      </c>
      <c r="F148">
        <v>53.021000000000001</v>
      </c>
    </row>
    <row r="149" spans="1:6" x14ac:dyDescent="0.2">
      <c r="B149" s="20" t="s">
        <v>36</v>
      </c>
      <c r="C149" s="16">
        <v>48515.671999999999</v>
      </c>
      <c r="D149" s="16">
        <v>51801.392999999996</v>
      </c>
      <c r="E149" s="16">
        <v>38.799999999999997</v>
      </c>
      <c r="F149" s="16">
        <v>53.021000000000001</v>
      </c>
    </row>
    <row r="150" spans="1:6" x14ac:dyDescent="0.2">
      <c r="B150" s="20" t="s">
        <v>55</v>
      </c>
      <c r="C150" s="16">
        <v>3489</v>
      </c>
      <c r="D150" s="16">
        <v>0</v>
      </c>
      <c r="E150" s="16">
        <v>4.1340000000000003</v>
      </c>
      <c r="F150" s="16">
        <v>0</v>
      </c>
    </row>
    <row r="151" spans="1:6" x14ac:dyDescent="0.2">
      <c r="B151" s="20" t="s">
        <v>202</v>
      </c>
      <c r="C151" s="16">
        <v>14901.59</v>
      </c>
      <c r="D151" s="16">
        <v>0</v>
      </c>
      <c r="E151" s="16">
        <v>120.726</v>
      </c>
      <c r="F151" s="16">
        <v>0</v>
      </c>
    </row>
    <row r="152" spans="1:6" x14ac:dyDescent="0.2">
      <c r="B152" s="49" t="s">
        <v>39</v>
      </c>
      <c r="C152" s="50">
        <v>561.45500000000004</v>
      </c>
      <c r="D152" s="50">
        <v>0</v>
      </c>
      <c r="E152" s="50">
        <v>1</v>
      </c>
      <c r="F152" s="50">
        <v>0</v>
      </c>
    </row>
    <row r="153" spans="1:6" x14ac:dyDescent="0.2">
      <c r="B153" s="20"/>
      <c r="C153" s="16"/>
      <c r="D153" s="16"/>
      <c r="E153" s="16"/>
      <c r="F153" s="16"/>
    </row>
    <row r="154" spans="1:6" s="4" customFormat="1" x14ac:dyDescent="0.2">
      <c r="B154" s="73"/>
      <c r="C154" s="58"/>
      <c r="D154" s="58"/>
      <c r="E154" s="58"/>
      <c r="F154" s="58"/>
    </row>
    <row r="155" spans="1:6" x14ac:dyDescent="0.2">
      <c r="B155" s="14"/>
      <c r="C155" s="15"/>
      <c r="D155" s="15"/>
      <c r="E155" s="16"/>
    </row>
    <row r="156" spans="1:6" x14ac:dyDescent="0.2">
      <c r="B156" s="14"/>
      <c r="C156" s="15"/>
      <c r="D156" s="15"/>
      <c r="E156" s="16"/>
    </row>
    <row r="157" spans="1:6" x14ac:dyDescent="0.2">
      <c r="A157" s="4">
        <v>14</v>
      </c>
      <c r="B157" s="14" t="s">
        <v>133</v>
      </c>
      <c r="C157" s="15">
        <v>0</v>
      </c>
      <c r="D157" s="15">
        <v>0</v>
      </c>
      <c r="E157" s="16">
        <v>0</v>
      </c>
      <c r="F157">
        <v>0</v>
      </c>
    </row>
    <row r="158" spans="1:6" x14ac:dyDescent="0.2">
      <c r="B158" s="14"/>
      <c r="C158" s="15"/>
      <c r="D158" s="15"/>
      <c r="E158" s="16"/>
    </row>
    <row r="159" spans="1:6" x14ac:dyDescent="0.2">
      <c r="B159" s="14"/>
      <c r="C159" s="15"/>
      <c r="D159" s="15"/>
      <c r="E159" s="16"/>
    </row>
    <row r="160" spans="1:6" x14ac:dyDescent="0.2">
      <c r="B160" s="14"/>
      <c r="C160" s="15"/>
      <c r="D160" s="15"/>
      <c r="E160" s="16"/>
    </row>
    <row r="161" spans="2:5" x14ac:dyDescent="0.2">
      <c r="B161" s="14"/>
      <c r="C161" s="15"/>
      <c r="D161" s="15"/>
      <c r="E161" s="16"/>
    </row>
    <row r="162" spans="2:5" x14ac:dyDescent="0.2">
      <c r="B162" s="14"/>
      <c r="C162" s="15"/>
      <c r="D162" s="15"/>
      <c r="E162" s="16"/>
    </row>
    <row r="163" spans="2:5" x14ac:dyDescent="0.2">
      <c r="B163" s="14"/>
      <c r="C163" s="15"/>
      <c r="D163" s="15"/>
      <c r="E163" s="16"/>
    </row>
    <row r="164" spans="2:5" x14ac:dyDescent="0.2">
      <c r="B164" s="14"/>
      <c r="C164" s="15"/>
      <c r="D164" s="15"/>
      <c r="E164" s="16"/>
    </row>
    <row r="165" spans="2:5" x14ac:dyDescent="0.2">
      <c r="B165" s="14"/>
      <c r="C165" s="15"/>
      <c r="D165" s="15"/>
      <c r="E165" s="16"/>
    </row>
    <row r="166" spans="2:5" x14ac:dyDescent="0.2">
      <c r="B166" s="14"/>
      <c r="C166" s="15"/>
      <c r="D166" s="15"/>
      <c r="E166" s="16"/>
    </row>
    <row r="167" spans="2:5" x14ac:dyDescent="0.2">
      <c r="B167" s="14"/>
      <c r="C167" s="15"/>
      <c r="D167" s="15"/>
      <c r="E167" s="16"/>
    </row>
    <row r="168" spans="2:5" x14ac:dyDescent="0.2">
      <c r="B168" s="14"/>
      <c r="C168" s="15"/>
      <c r="D168" s="15"/>
      <c r="E168" s="16"/>
    </row>
    <row r="169" spans="2:5" x14ac:dyDescent="0.2">
      <c r="B169" s="14"/>
      <c r="C169" s="15"/>
      <c r="D169" s="15"/>
      <c r="E169" s="16"/>
    </row>
    <row r="170" spans="2:5" x14ac:dyDescent="0.2">
      <c r="B170" s="14"/>
      <c r="C170" s="9"/>
      <c r="D170" s="9"/>
      <c r="E170" s="10"/>
    </row>
    <row r="171" spans="2:5" x14ac:dyDescent="0.2">
      <c r="B171" s="14"/>
      <c r="C171" s="15"/>
      <c r="D171" s="15"/>
      <c r="E171" s="16"/>
    </row>
    <row r="172" spans="2:5" x14ac:dyDescent="0.2">
      <c r="B172" s="8"/>
      <c r="C172" s="15"/>
      <c r="D172" s="15"/>
      <c r="E172" s="16"/>
    </row>
    <row r="173" spans="2:5" x14ac:dyDescent="0.2">
      <c r="B173" s="14"/>
      <c r="C173" s="15"/>
      <c r="D173" s="15"/>
      <c r="E173" s="16"/>
    </row>
    <row r="174" spans="2:5" x14ac:dyDescent="0.2">
      <c r="B174" s="14"/>
      <c r="C174" s="15"/>
      <c r="D174" s="15"/>
      <c r="E174" s="16"/>
    </row>
    <row r="175" spans="2:5" x14ac:dyDescent="0.2">
      <c r="B175" s="14"/>
      <c r="C175" s="15"/>
      <c r="D175" s="15"/>
      <c r="E175" s="16"/>
    </row>
    <row r="176" spans="2:5" x14ac:dyDescent="0.2">
      <c r="B176" s="14"/>
      <c r="C176" s="15"/>
      <c r="D176" s="15"/>
      <c r="E176" s="16"/>
    </row>
    <row r="177" spans="2:5" x14ac:dyDescent="0.2">
      <c r="B177" s="14"/>
      <c r="C177" s="15"/>
      <c r="D177" s="15"/>
      <c r="E177" s="16"/>
    </row>
    <row r="178" spans="2:5" x14ac:dyDescent="0.2">
      <c r="B178" s="14"/>
      <c r="C178" s="15"/>
      <c r="D178" s="15"/>
      <c r="E178" s="16"/>
    </row>
    <row r="179" spans="2:5" x14ac:dyDescent="0.2">
      <c r="B179" s="14"/>
      <c r="C179" s="15"/>
      <c r="D179" s="15"/>
      <c r="E179" s="16"/>
    </row>
    <row r="180" spans="2:5" x14ac:dyDescent="0.2">
      <c r="B180" s="14"/>
      <c r="C180" s="15"/>
      <c r="D180" s="15"/>
      <c r="E180" s="16"/>
    </row>
    <row r="181" spans="2:5" x14ac:dyDescent="0.2">
      <c r="B181" s="14"/>
      <c r="C181" s="15"/>
      <c r="D181" s="15"/>
      <c r="E181" s="16"/>
    </row>
    <row r="182" spans="2:5" x14ac:dyDescent="0.2">
      <c r="B182" s="14"/>
      <c r="C182" s="15"/>
      <c r="D182" s="15"/>
      <c r="E182" s="16"/>
    </row>
    <row r="183" spans="2:5" x14ac:dyDescent="0.2">
      <c r="B183" s="14"/>
      <c r="C183" s="15"/>
      <c r="D183" s="15"/>
      <c r="E183" s="16"/>
    </row>
    <row r="184" spans="2:5" x14ac:dyDescent="0.2">
      <c r="B184" s="14"/>
      <c r="C184" s="15"/>
      <c r="D184" s="15"/>
      <c r="E184" s="16"/>
    </row>
    <row r="185" spans="2:5" x14ac:dyDescent="0.2">
      <c r="B185" s="14"/>
      <c r="C185" s="15"/>
      <c r="D185" s="15"/>
      <c r="E185" s="16"/>
    </row>
    <row r="186" spans="2:5" x14ac:dyDescent="0.2">
      <c r="B186" s="14"/>
      <c r="C186" s="15"/>
      <c r="D186" s="15"/>
      <c r="E186" s="16"/>
    </row>
    <row r="187" spans="2:5" x14ac:dyDescent="0.2">
      <c r="B187" s="14"/>
      <c r="C187" s="15"/>
      <c r="D187" s="15"/>
      <c r="E187" s="16"/>
    </row>
    <row r="188" spans="2:5" x14ac:dyDescent="0.2">
      <c r="B188" s="14"/>
      <c r="C188" s="15"/>
      <c r="D188" s="15"/>
      <c r="E188" s="16"/>
    </row>
    <row r="189" spans="2:5" x14ac:dyDescent="0.2">
      <c r="B189" s="14"/>
      <c r="C189" s="15"/>
      <c r="D189" s="15"/>
      <c r="E189" s="16"/>
    </row>
    <row r="190" spans="2:5" x14ac:dyDescent="0.2">
      <c r="B190" s="14"/>
      <c r="C190" s="15"/>
      <c r="D190" s="15"/>
      <c r="E190" s="16"/>
    </row>
    <row r="191" spans="2:5" x14ac:dyDescent="0.2">
      <c r="B191" s="14"/>
      <c r="C191" s="15"/>
      <c r="D191" s="15"/>
      <c r="E191" s="16"/>
    </row>
    <row r="192" spans="2:5" x14ac:dyDescent="0.2">
      <c r="B192" s="14"/>
      <c r="C192" s="15"/>
      <c r="D192" s="15"/>
      <c r="E192" s="16"/>
    </row>
    <row r="193" spans="2:5" x14ac:dyDescent="0.2">
      <c r="B193" s="14"/>
      <c r="C193" s="15"/>
      <c r="D193" s="15"/>
      <c r="E193" s="16"/>
    </row>
    <row r="194" spans="2:5" x14ac:dyDescent="0.2">
      <c r="B194" s="14"/>
      <c r="C194" s="15"/>
      <c r="D194" s="15"/>
      <c r="E194" s="16"/>
    </row>
    <row r="195" spans="2:5" x14ac:dyDescent="0.2">
      <c r="B195" s="14"/>
      <c r="C195" s="15"/>
      <c r="D195" s="15"/>
      <c r="E195" s="16"/>
    </row>
    <row r="196" spans="2:5" x14ac:dyDescent="0.2">
      <c r="B196" s="14"/>
      <c r="C196" s="15"/>
      <c r="D196" s="15"/>
      <c r="E196" s="16"/>
    </row>
    <row r="197" spans="2:5" x14ac:dyDescent="0.2">
      <c r="B197" s="14"/>
      <c r="C197" s="15"/>
      <c r="D197" s="15"/>
      <c r="E197" s="16"/>
    </row>
    <row r="198" spans="2:5" x14ac:dyDescent="0.2">
      <c r="B198" s="14"/>
      <c r="C198" s="15"/>
      <c r="D198" s="15"/>
      <c r="E198" s="16"/>
    </row>
    <row r="199" spans="2:5" x14ac:dyDescent="0.2">
      <c r="B199" s="14"/>
      <c r="C199" s="15"/>
      <c r="D199" s="15"/>
      <c r="E199" s="16"/>
    </row>
    <row r="200" spans="2:5" x14ac:dyDescent="0.2">
      <c r="B200" s="14"/>
      <c r="C200" s="15"/>
      <c r="D200" s="15"/>
      <c r="E200" s="16"/>
    </row>
    <row r="201" spans="2:5" x14ac:dyDescent="0.2">
      <c r="B201" s="14"/>
      <c r="C201" s="15"/>
      <c r="D201" s="15"/>
      <c r="E201" s="16"/>
    </row>
    <row r="202" spans="2:5" x14ac:dyDescent="0.2">
      <c r="B202" s="14"/>
      <c r="C202" s="15"/>
      <c r="D202" s="15"/>
      <c r="E202" s="16"/>
    </row>
    <row r="203" spans="2:5" x14ac:dyDescent="0.2">
      <c r="B203" s="14"/>
      <c r="C203" s="15"/>
      <c r="D203" s="15"/>
      <c r="E203" s="16"/>
    </row>
    <row r="204" spans="2:5" x14ac:dyDescent="0.2">
      <c r="B204" s="14"/>
      <c r="C204" s="15"/>
      <c r="D204" s="15"/>
      <c r="E204" s="16"/>
    </row>
    <row r="205" spans="2:5" x14ac:dyDescent="0.2">
      <c r="B205" s="8"/>
      <c r="C205" s="15"/>
      <c r="D205" s="15"/>
      <c r="E205" s="16"/>
    </row>
    <row r="206" spans="2:5" x14ac:dyDescent="0.2">
      <c r="B206" s="14"/>
      <c r="C206" s="15"/>
      <c r="D206" s="15"/>
      <c r="E206" s="16"/>
    </row>
    <row r="207" spans="2:5" x14ac:dyDescent="0.2">
      <c r="B207" s="14"/>
      <c r="C207" s="15"/>
      <c r="D207" s="15"/>
      <c r="E207" s="16"/>
    </row>
    <row r="208" spans="2:5" x14ac:dyDescent="0.2">
      <c r="B208" s="14"/>
      <c r="C208" s="15"/>
      <c r="D208" s="15"/>
      <c r="E208" s="16"/>
    </row>
    <row r="209" spans="2:5" x14ac:dyDescent="0.2">
      <c r="B209" s="14"/>
      <c r="C209" s="15"/>
      <c r="D209" s="15"/>
      <c r="E209" s="16"/>
    </row>
    <row r="210" spans="2:5" x14ac:dyDescent="0.2">
      <c r="B210" s="14"/>
      <c r="C210" s="15"/>
      <c r="D210" s="15"/>
      <c r="E210" s="16"/>
    </row>
    <row r="211" spans="2:5" x14ac:dyDescent="0.2">
      <c r="B211" s="14"/>
      <c r="C211" s="15"/>
      <c r="D211" s="15"/>
      <c r="E211" s="16"/>
    </row>
    <row r="212" spans="2:5" x14ac:dyDescent="0.2">
      <c r="B212" s="14"/>
      <c r="C212" s="15"/>
      <c r="D212" s="15"/>
      <c r="E212" s="16"/>
    </row>
    <row r="213" spans="2:5" x14ac:dyDescent="0.2">
      <c r="B213" s="14"/>
      <c r="C213" s="15"/>
      <c r="D213" s="15"/>
      <c r="E213" s="16"/>
    </row>
    <row r="214" spans="2:5" x14ac:dyDescent="0.2">
      <c r="B214" s="14"/>
      <c r="C214" s="15"/>
      <c r="D214" s="15"/>
      <c r="E214" s="16"/>
    </row>
    <row r="215" spans="2:5" x14ac:dyDescent="0.2">
      <c r="B215" s="14"/>
      <c r="C215" s="15"/>
      <c r="D215" s="15"/>
      <c r="E215" s="16"/>
    </row>
    <row r="216" spans="2:5" x14ac:dyDescent="0.2">
      <c r="B216" s="14"/>
      <c r="C216" s="15"/>
      <c r="D216" s="15"/>
      <c r="E216" s="16"/>
    </row>
    <row r="217" spans="2:5" x14ac:dyDescent="0.2">
      <c r="B217" s="14"/>
      <c r="C217" s="15"/>
      <c r="D217" s="15"/>
      <c r="E217" s="16"/>
    </row>
    <row r="218" spans="2:5" x14ac:dyDescent="0.2">
      <c r="B218" s="14"/>
      <c r="C218" s="15"/>
      <c r="D218" s="15"/>
      <c r="E218" s="16"/>
    </row>
    <row r="219" spans="2:5" x14ac:dyDescent="0.2">
      <c r="B219" s="14"/>
      <c r="C219" s="15"/>
      <c r="D219" s="15"/>
      <c r="E219" s="16"/>
    </row>
    <row r="220" spans="2:5" x14ac:dyDescent="0.2">
      <c r="B220" s="14"/>
      <c r="C220" s="15"/>
      <c r="D220" s="15"/>
      <c r="E220" s="16"/>
    </row>
    <row r="221" spans="2:5" x14ac:dyDescent="0.2">
      <c r="B221" s="14"/>
      <c r="C221" s="15"/>
      <c r="D221" s="15"/>
      <c r="E221" s="16"/>
    </row>
    <row r="222" spans="2:5" x14ac:dyDescent="0.2">
      <c r="B222" s="14"/>
      <c r="C222" s="15"/>
      <c r="D222" s="15"/>
      <c r="E222" s="16"/>
    </row>
    <row r="223" spans="2:5" x14ac:dyDescent="0.2">
      <c r="B223" s="14"/>
      <c r="C223" s="15"/>
      <c r="D223" s="15"/>
      <c r="E223" s="16"/>
    </row>
    <row r="224" spans="2:5" x14ac:dyDescent="0.2">
      <c r="B224" s="14"/>
      <c r="C224" s="15"/>
      <c r="D224" s="15"/>
      <c r="E224" s="16"/>
    </row>
    <row r="225" spans="2:5" x14ac:dyDescent="0.2">
      <c r="B225" s="14"/>
      <c r="C225" s="15"/>
      <c r="D225" s="15"/>
      <c r="E225" s="16"/>
    </row>
    <row r="226" spans="2:5" x14ac:dyDescent="0.2">
      <c r="B226" s="14"/>
      <c r="C226" s="15"/>
      <c r="D226" s="15"/>
      <c r="E226" s="16"/>
    </row>
    <row r="227" spans="2:5" x14ac:dyDescent="0.2">
      <c r="B227" s="14"/>
      <c r="C227" s="15"/>
      <c r="D227" s="15"/>
      <c r="E227" s="16"/>
    </row>
    <row r="228" spans="2:5" x14ac:dyDescent="0.2">
      <c r="B228" s="14"/>
      <c r="C228" s="15"/>
      <c r="D228" s="15"/>
      <c r="E228" s="16"/>
    </row>
    <row r="229" spans="2:5" x14ac:dyDescent="0.2">
      <c r="B229" s="14"/>
      <c r="C229" s="15"/>
      <c r="D229" s="15"/>
      <c r="E229" s="16"/>
    </row>
    <row r="230" spans="2:5" x14ac:dyDescent="0.2">
      <c r="B230" s="14"/>
      <c r="C230" s="15"/>
      <c r="D230" s="15"/>
      <c r="E230" s="16"/>
    </row>
    <row r="231" spans="2:5" x14ac:dyDescent="0.2">
      <c r="B231" s="14"/>
      <c r="C231" s="15"/>
      <c r="D231" s="15"/>
      <c r="E231" s="16"/>
    </row>
    <row r="232" spans="2:5" x14ac:dyDescent="0.2">
      <c r="B232" s="14"/>
      <c r="C232" s="15"/>
      <c r="D232" s="15"/>
      <c r="E232" s="16"/>
    </row>
    <row r="233" spans="2:5" x14ac:dyDescent="0.2">
      <c r="B233" s="8"/>
      <c r="C233" s="15"/>
      <c r="D233" s="15"/>
      <c r="E233" s="16"/>
    </row>
    <row r="234" spans="2:5" x14ac:dyDescent="0.2">
      <c r="B234" s="14"/>
      <c r="C234" s="15"/>
      <c r="D234" s="15"/>
      <c r="E234" s="16"/>
    </row>
    <row r="235" spans="2:5" x14ac:dyDescent="0.2">
      <c r="B235" s="14"/>
      <c r="C235" s="15"/>
      <c r="D235" s="15"/>
      <c r="E235" s="16"/>
    </row>
    <row r="236" spans="2:5" x14ac:dyDescent="0.2">
      <c r="B236" s="14"/>
      <c r="C236" s="15"/>
      <c r="D236" s="15"/>
      <c r="E236" s="16"/>
    </row>
    <row r="237" spans="2:5" x14ac:dyDescent="0.2">
      <c r="B237" s="14"/>
      <c r="C237" s="15"/>
      <c r="D237" s="15"/>
      <c r="E237" s="16"/>
    </row>
    <row r="238" spans="2:5" x14ac:dyDescent="0.2">
      <c r="B238" s="14"/>
      <c r="C238" s="9"/>
      <c r="D238" s="9"/>
      <c r="E238" s="10"/>
    </row>
    <row r="239" spans="2:5" x14ac:dyDescent="0.2">
      <c r="B239" s="14"/>
      <c r="C239" s="15"/>
      <c r="D239" s="15"/>
      <c r="E239" s="16"/>
    </row>
    <row r="240" spans="2:5" x14ac:dyDescent="0.2">
      <c r="B240" s="14"/>
      <c r="C240" s="15"/>
      <c r="D240" s="15"/>
      <c r="E240" s="16"/>
    </row>
    <row r="241" spans="2:5" x14ac:dyDescent="0.2">
      <c r="B241" s="14"/>
      <c r="C241" s="15"/>
      <c r="D241" s="15"/>
      <c r="E241" s="16"/>
    </row>
    <row r="242" spans="2:5" x14ac:dyDescent="0.2">
      <c r="B242" s="14"/>
      <c r="C242" s="15"/>
      <c r="D242" s="15"/>
      <c r="E242" s="16"/>
    </row>
    <row r="243" spans="2:5" x14ac:dyDescent="0.2">
      <c r="B243" s="14"/>
      <c r="C243" s="15"/>
      <c r="D243" s="15"/>
      <c r="E243" s="16"/>
    </row>
    <row r="244" spans="2:5" x14ac:dyDescent="0.2">
      <c r="B244" s="14"/>
      <c r="C244" s="15"/>
      <c r="D244" s="15"/>
      <c r="E244" s="16"/>
    </row>
    <row r="245" spans="2:5" x14ac:dyDescent="0.2">
      <c r="B245" s="14"/>
      <c r="C245" s="15"/>
      <c r="D245" s="15"/>
      <c r="E245" s="16"/>
    </row>
    <row r="246" spans="2:5" x14ac:dyDescent="0.2">
      <c r="B246" s="14"/>
      <c r="C246" s="15"/>
      <c r="D246" s="15"/>
      <c r="E246" s="16"/>
    </row>
    <row r="247" spans="2:5" x14ac:dyDescent="0.2">
      <c r="B247" s="14"/>
      <c r="C247" s="15"/>
      <c r="D247" s="15"/>
      <c r="E247" s="16"/>
    </row>
    <row r="248" spans="2:5" x14ac:dyDescent="0.2">
      <c r="B248" s="14"/>
      <c r="C248" s="15"/>
      <c r="D248" s="15"/>
      <c r="E248" s="16"/>
    </row>
    <row r="249" spans="2:5" x14ac:dyDescent="0.2">
      <c r="B249" s="14"/>
      <c r="C249" s="15"/>
      <c r="D249" s="15"/>
      <c r="E249" s="16"/>
    </row>
    <row r="250" spans="2:5" x14ac:dyDescent="0.2">
      <c r="B250" s="14"/>
      <c r="C250" s="15"/>
      <c r="D250" s="15"/>
      <c r="E250" s="16"/>
    </row>
    <row r="251" spans="2:5" x14ac:dyDescent="0.2">
      <c r="B251" s="14"/>
      <c r="C251" s="15"/>
      <c r="D251" s="15"/>
      <c r="E251" s="16"/>
    </row>
    <row r="252" spans="2:5" x14ac:dyDescent="0.2">
      <c r="B252" s="14"/>
      <c r="C252" s="15"/>
      <c r="D252" s="15"/>
      <c r="E252" s="16"/>
    </row>
    <row r="253" spans="2:5" x14ac:dyDescent="0.2">
      <c r="B253" s="14"/>
      <c r="C253" s="15"/>
      <c r="D253" s="15"/>
      <c r="E253" s="16"/>
    </row>
    <row r="254" spans="2:5" x14ac:dyDescent="0.2">
      <c r="B254" s="14"/>
      <c r="C254" s="15"/>
      <c r="D254" s="15"/>
      <c r="E254" s="16"/>
    </row>
    <row r="255" spans="2:5" x14ac:dyDescent="0.2">
      <c r="B255" s="14"/>
      <c r="C255" s="15"/>
      <c r="D255" s="15"/>
      <c r="E255" s="16"/>
    </row>
    <row r="256" spans="2:5" x14ac:dyDescent="0.2">
      <c r="B256" s="14"/>
      <c r="C256" s="15"/>
      <c r="D256" s="15"/>
      <c r="E256" s="16"/>
    </row>
    <row r="257" spans="2:5" x14ac:dyDescent="0.2">
      <c r="B257" s="14"/>
      <c r="C257" s="15"/>
      <c r="D257" s="15"/>
      <c r="E257" s="16"/>
    </row>
    <row r="258" spans="2:5" x14ac:dyDescent="0.2">
      <c r="B258" s="14"/>
      <c r="C258" s="15"/>
      <c r="D258" s="15"/>
      <c r="E258" s="16"/>
    </row>
    <row r="259" spans="2:5" x14ac:dyDescent="0.2">
      <c r="B259" s="14"/>
      <c r="C259" s="15"/>
      <c r="D259" s="15"/>
      <c r="E259" s="16"/>
    </row>
    <row r="260" spans="2:5" x14ac:dyDescent="0.2">
      <c r="B260" s="14"/>
      <c r="C260" s="15"/>
      <c r="D260" s="15"/>
      <c r="E260" s="16"/>
    </row>
    <row r="261" spans="2:5" x14ac:dyDescent="0.2">
      <c r="B261" s="14"/>
      <c r="C261" s="15"/>
      <c r="D261" s="15"/>
      <c r="E261" s="16"/>
    </row>
    <row r="262" spans="2:5" x14ac:dyDescent="0.2">
      <c r="B262" s="14"/>
      <c r="C262" s="15"/>
      <c r="D262" s="15"/>
      <c r="E262" s="16"/>
    </row>
    <row r="263" spans="2:5" x14ac:dyDescent="0.2">
      <c r="B263" s="14"/>
      <c r="C263" s="15"/>
      <c r="D263" s="15"/>
      <c r="E263" s="16"/>
    </row>
    <row r="264" spans="2:5" x14ac:dyDescent="0.2">
      <c r="B264" s="14"/>
      <c r="C264" s="15"/>
      <c r="D264" s="15"/>
      <c r="E264" s="16"/>
    </row>
    <row r="265" spans="2:5" x14ac:dyDescent="0.2">
      <c r="B265" s="14"/>
      <c r="C265" s="15"/>
      <c r="D265" s="15"/>
      <c r="E265" s="16"/>
    </row>
    <row r="266" spans="2:5" x14ac:dyDescent="0.2">
      <c r="B266" s="14"/>
      <c r="C266" s="15"/>
      <c r="D266" s="15"/>
      <c r="E266" s="16"/>
    </row>
    <row r="267" spans="2:5" x14ac:dyDescent="0.2">
      <c r="B267" s="14"/>
      <c r="C267" s="15"/>
      <c r="D267" s="15"/>
      <c r="E267" s="16"/>
    </row>
    <row r="268" spans="2:5" x14ac:dyDescent="0.2">
      <c r="B268" s="14"/>
      <c r="C268" s="9"/>
      <c r="D268" s="9"/>
      <c r="E268" s="10"/>
    </row>
    <row r="269" spans="2:5" x14ac:dyDescent="0.2">
      <c r="B269" s="14"/>
      <c r="C269" s="15"/>
      <c r="D269" s="15"/>
      <c r="E269" s="16"/>
    </row>
    <row r="270" spans="2:5" x14ac:dyDescent="0.2">
      <c r="B270" s="14"/>
      <c r="C270" s="15"/>
      <c r="D270" s="15"/>
      <c r="E270" s="16"/>
    </row>
    <row r="271" spans="2:5" x14ac:dyDescent="0.2">
      <c r="B271" s="14"/>
      <c r="C271" s="15"/>
      <c r="D271" s="15"/>
      <c r="E271" s="16"/>
    </row>
    <row r="272" spans="2:5" x14ac:dyDescent="0.2">
      <c r="B272" s="14"/>
      <c r="C272" s="15"/>
      <c r="D272" s="15"/>
      <c r="E272" s="16"/>
    </row>
    <row r="273" spans="2:5" x14ac:dyDescent="0.2">
      <c r="B273" s="14"/>
      <c r="C273" s="15"/>
      <c r="D273" s="15"/>
      <c r="E273" s="16"/>
    </row>
    <row r="274" spans="2:5" x14ac:dyDescent="0.2">
      <c r="B274" s="14"/>
      <c r="C274" s="15"/>
      <c r="D274" s="15"/>
      <c r="E274" s="16"/>
    </row>
    <row r="275" spans="2:5" x14ac:dyDescent="0.2">
      <c r="B275" s="14"/>
      <c r="C275" s="15"/>
      <c r="D275" s="15"/>
      <c r="E275" s="16"/>
    </row>
    <row r="276" spans="2:5" x14ac:dyDescent="0.2">
      <c r="B276" s="14"/>
      <c r="C276" s="15"/>
      <c r="D276" s="15"/>
      <c r="E276" s="16"/>
    </row>
    <row r="277" spans="2:5" x14ac:dyDescent="0.2">
      <c r="B277" s="14"/>
      <c r="C277" s="15"/>
      <c r="D277" s="15"/>
      <c r="E277" s="16"/>
    </row>
    <row r="278" spans="2:5" x14ac:dyDescent="0.2">
      <c r="B278" s="14"/>
      <c r="C278" s="15"/>
      <c r="D278" s="15"/>
      <c r="E278" s="16"/>
    </row>
    <row r="279" spans="2:5" x14ac:dyDescent="0.2">
      <c r="B279" s="14"/>
      <c r="C279" s="15"/>
      <c r="D279" s="15"/>
      <c r="E279" s="16"/>
    </row>
    <row r="280" spans="2:5" x14ac:dyDescent="0.2">
      <c r="B280" s="14"/>
      <c r="C280" s="15"/>
      <c r="D280" s="15"/>
      <c r="E280" s="16"/>
    </row>
    <row r="281" spans="2:5" x14ac:dyDescent="0.2">
      <c r="B281" s="14"/>
      <c r="C281" s="15"/>
      <c r="D281" s="15"/>
      <c r="E281" s="16"/>
    </row>
    <row r="282" spans="2:5" x14ac:dyDescent="0.2">
      <c r="B282" s="14"/>
      <c r="C282" s="15"/>
      <c r="D282" s="15"/>
      <c r="E282" s="16"/>
    </row>
    <row r="283" spans="2:5" x14ac:dyDescent="0.2">
      <c r="B283" s="14"/>
      <c r="C283" s="15"/>
      <c r="D283" s="15"/>
      <c r="E283" s="16"/>
    </row>
    <row r="284" spans="2:5" x14ac:dyDescent="0.2">
      <c r="B284" s="14"/>
      <c r="C284" s="15"/>
      <c r="D284" s="15"/>
      <c r="E284" s="16"/>
    </row>
    <row r="285" spans="2:5" x14ac:dyDescent="0.2">
      <c r="B285" s="14"/>
      <c r="C285" s="15"/>
      <c r="D285" s="15"/>
      <c r="E285" s="16"/>
    </row>
    <row r="286" spans="2:5" x14ac:dyDescent="0.2">
      <c r="B286" s="14"/>
      <c r="C286" s="15"/>
      <c r="D286" s="15"/>
      <c r="E286" s="16"/>
    </row>
    <row r="287" spans="2:5" x14ac:dyDescent="0.2">
      <c r="B287" s="14"/>
      <c r="C287" s="15"/>
      <c r="D287" s="15"/>
      <c r="E287" s="16"/>
    </row>
    <row r="288" spans="2:5" x14ac:dyDescent="0.2">
      <c r="B288" s="14"/>
      <c r="C288" s="15"/>
      <c r="D288" s="15"/>
      <c r="E288" s="16"/>
    </row>
    <row r="289" spans="2:5" x14ac:dyDescent="0.2">
      <c r="B289" s="14"/>
      <c r="C289" s="15"/>
      <c r="D289" s="15"/>
      <c r="E289" s="16"/>
    </row>
    <row r="290" spans="2:5" x14ac:dyDescent="0.2">
      <c r="B290" s="14"/>
      <c r="C290" s="15"/>
      <c r="D290" s="15"/>
      <c r="E290" s="16"/>
    </row>
    <row r="291" spans="2:5" x14ac:dyDescent="0.2">
      <c r="B291" s="14"/>
      <c r="C291" s="15"/>
      <c r="D291" s="15"/>
      <c r="E291" s="16"/>
    </row>
    <row r="292" spans="2:5" x14ac:dyDescent="0.2">
      <c r="B292" s="14"/>
      <c r="C292" s="15"/>
      <c r="D292" s="15"/>
      <c r="E292" s="16"/>
    </row>
    <row r="293" spans="2:5" x14ac:dyDescent="0.2">
      <c r="B293" s="14"/>
      <c r="C293" s="15"/>
      <c r="D293" s="15"/>
      <c r="E293" s="16"/>
    </row>
    <row r="294" spans="2:5" x14ac:dyDescent="0.2">
      <c r="B294" s="14"/>
      <c r="C294" s="15"/>
      <c r="D294" s="15"/>
      <c r="E294" s="16"/>
    </row>
    <row r="295" spans="2:5" x14ac:dyDescent="0.2">
      <c r="B295" s="14"/>
      <c r="C295" s="15"/>
      <c r="D295" s="15"/>
      <c r="E295" s="16"/>
    </row>
    <row r="296" spans="2:5" x14ac:dyDescent="0.2">
      <c r="B296" s="14"/>
      <c r="C296" s="15"/>
      <c r="D296" s="15"/>
      <c r="E296" s="16"/>
    </row>
    <row r="297" spans="2:5" x14ac:dyDescent="0.2">
      <c r="B297" s="14"/>
      <c r="C297" s="15"/>
      <c r="D297" s="15"/>
      <c r="E297" s="16"/>
    </row>
    <row r="298" spans="2:5" x14ac:dyDescent="0.2">
      <c r="B298" s="14"/>
      <c r="C298" s="15"/>
      <c r="D298" s="15"/>
      <c r="E298" s="16"/>
    </row>
    <row r="299" spans="2:5" x14ac:dyDescent="0.2">
      <c r="B299" s="14"/>
      <c r="C299" s="15"/>
      <c r="D299" s="15"/>
      <c r="E299" s="16"/>
    </row>
    <row r="300" spans="2:5" x14ac:dyDescent="0.2">
      <c r="B300" s="14"/>
      <c r="C300" s="15"/>
      <c r="D300" s="15"/>
      <c r="E300" s="16"/>
    </row>
    <row r="301" spans="2:5" x14ac:dyDescent="0.2">
      <c r="B301" s="14"/>
      <c r="C301" s="15"/>
      <c r="D301" s="15"/>
      <c r="E301" s="16"/>
    </row>
    <row r="302" spans="2:5" x14ac:dyDescent="0.2">
      <c r="B302" s="14"/>
      <c r="C302" s="15"/>
      <c r="D302" s="15"/>
      <c r="E302" s="16"/>
    </row>
    <row r="303" spans="2:5" x14ac:dyDescent="0.2">
      <c r="B303" s="14"/>
      <c r="C303" s="15"/>
      <c r="D303" s="15"/>
      <c r="E303" s="16"/>
    </row>
    <row r="304" spans="2:5" x14ac:dyDescent="0.2">
      <c r="B304" s="14"/>
      <c r="C304" s="15"/>
      <c r="D304" s="15"/>
      <c r="E304" s="16"/>
    </row>
    <row r="305" spans="2:5" x14ac:dyDescent="0.2">
      <c r="B305" s="14"/>
      <c r="C305" s="15"/>
      <c r="D305" s="15"/>
      <c r="E305" s="16"/>
    </row>
    <row r="306" spans="2:5" x14ac:dyDescent="0.2">
      <c r="B306" s="14"/>
      <c r="C306" s="15"/>
      <c r="D306" s="15"/>
      <c r="E306" s="16"/>
    </row>
    <row r="307" spans="2:5" x14ac:dyDescent="0.2">
      <c r="B307" s="14"/>
      <c r="C307" s="15"/>
      <c r="D307" s="15"/>
      <c r="E307" s="16"/>
    </row>
    <row r="308" spans="2:5" x14ac:dyDescent="0.2">
      <c r="B308" s="14"/>
      <c r="C308" s="15"/>
      <c r="D308" s="15"/>
      <c r="E308" s="16"/>
    </row>
    <row r="309" spans="2:5" x14ac:dyDescent="0.2">
      <c r="B309" s="14"/>
      <c r="C309" s="15"/>
      <c r="D309" s="15"/>
      <c r="E309" s="16"/>
    </row>
    <row r="310" spans="2:5" x14ac:dyDescent="0.2">
      <c r="B310" s="14"/>
      <c r="C310" s="15"/>
      <c r="D310" s="15"/>
      <c r="E310" s="16"/>
    </row>
    <row r="311" spans="2:5" x14ac:dyDescent="0.2">
      <c r="B311" s="14"/>
      <c r="C311" s="15"/>
      <c r="D311" s="15"/>
      <c r="E311" s="16"/>
    </row>
    <row r="312" spans="2:5" x14ac:dyDescent="0.2">
      <c r="B312" s="14"/>
      <c r="C312" s="15"/>
      <c r="D312" s="15"/>
      <c r="E312" s="16"/>
    </row>
    <row r="313" spans="2:5" x14ac:dyDescent="0.2">
      <c r="B313" s="14"/>
      <c r="C313" s="15"/>
      <c r="D313" s="15"/>
      <c r="E313" s="16"/>
    </row>
    <row r="314" spans="2:5" x14ac:dyDescent="0.2">
      <c r="B314" s="14"/>
      <c r="C314" s="15"/>
      <c r="D314" s="15"/>
      <c r="E314" s="16"/>
    </row>
    <row r="315" spans="2:5" x14ac:dyDescent="0.2">
      <c r="B315" s="14"/>
      <c r="C315" s="15"/>
      <c r="D315" s="15"/>
      <c r="E315" s="16"/>
    </row>
    <row r="316" spans="2:5" x14ac:dyDescent="0.2">
      <c r="B316" s="14"/>
      <c r="C316" s="15"/>
      <c r="D316" s="15"/>
      <c r="E316" s="16"/>
    </row>
    <row r="317" spans="2:5" x14ac:dyDescent="0.2">
      <c r="B317" s="14"/>
      <c r="C317" s="15"/>
      <c r="D317" s="15"/>
      <c r="E317" s="16"/>
    </row>
    <row r="318" spans="2:5" x14ac:dyDescent="0.2">
      <c r="B318" s="14"/>
      <c r="C318" s="15"/>
      <c r="D318" s="15"/>
      <c r="E318" s="16"/>
    </row>
    <row r="319" spans="2:5" x14ac:dyDescent="0.2">
      <c r="B319" s="14"/>
      <c r="C319" s="15"/>
      <c r="D319" s="15"/>
      <c r="E319" s="16"/>
    </row>
    <row r="320" spans="2:5" x14ac:dyDescent="0.2">
      <c r="B320" s="14"/>
      <c r="C320" s="15"/>
      <c r="D320" s="15"/>
      <c r="E320" s="16"/>
    </row>
    <row r="321" spans="2:5" x14ac:dyDescent="0.2">
      <c r="B321" s="14"/>
      <c r="C321" s="15"/>
      <c r="D321" s="15"/>
      <c r="E321" s="16"/>
    </row>
    <row r="322" spans="2:5" x14ac:dyDescent="0.2">
      <c r="B322" s="14"/>
      <c r="C322" s="15"/>
      <c r="D322" s="15"/>
      <c r="E322" s="16"/>
    </row>
    <row r="323" spans="2:5" x14ac:dyDescent="0.2">
      <c r="B323" s="14"/>
      <c r="C323" s="15"/>
      <c r="D323" s="15"/>
      <c r="E323" s="16"/>
    </row>
    <row r="324" spans="2:5" x14ac:dyDescent="0.2">
      <c r="B324" s="14"/>
      <c r="C324" s="15"/>
      <c r="D324" s="15"/>
      <c r="E324" s="16"/>
    </row>
    <row r="325" spans="2:5" x14ac:dyDescent="0.2">
      <c r="B325" s="14"/>
      <c r="C325" s="15"/>
      <c r="D325" s="15"/>
      <c r="E325" s="16"/>
    </row>
    <row r="326" spans="2:5" x14ac:dyDescent="0.2">
      <c r="B326" s="14"/>
      <c r="C326" s="15"/>
      <c r="D326" s="15"/>
      <c r="E326" s="16"/>
    </row>
    <row r="327" spans="2:5" x14ac:dyDescent="0.2">
      <c r="B327" s="14"/>
      <c r="C327" s="15"/>
      <c r="D327" s="15"/>
      <c r="E327" s="16"/>
    </row>
    <row r="328" spans="2:5" x14ac:dyDescent="0.2">
      <c r="B328" s="14"/>
      <c r="C328" s="15"/>
      <c r="D328" s="15"/>
      <c r="E328" s="16"/>
    </row>
    <row r="329" spans="2:5" x14ac:dyDescent="0.2">
      <c r="B329" s="14"/>
      <c r="C329" s="15"/>
      <c r="D329" s="15"/>
      <c r="E329" s="16"/>
    </row>
    <row r="330" spans="2:5" x14ac:dyDescent="0.2">
      <c r="B330" s="14"/>
      <c r="C330" s="15"/>
      <c r="D330" s="15"/>
      <c r="E330" s="16"/>
    </row>
    <row r="331" spans="2:5" x14ac:dyDescent="0.2">
      <c r="B331" s="8"/>
      <c r="C331" s="15"/>
      <c r="D331" s="15"/>
      <c r="E331" s="16"/>
    </row>
    <row r="332" spans="2:5" x14ac:dyDescent="0.2">
      <c r="B332" s="14"/>
      <c r="C332" s="15"/>
      <c r="D332" s="15"/>
      <c r="E332" s="16"/>
    </row>
    <row r="333" spans="2:5" x14ac:dyDescent="0.2">
      <c r="B333" s="14"/>
      <c r="C333" s="15"/>
      <c r="D333" s="15"/>
      <c r="E333" s="16"/>
    </row>
    <row r="334" spans="2:5" x14ac:dyDescent="0.2">
      <c r="B334" s="14"/>
      <c r="C334" s="9"/>
      <c r="D334" s="9"/>
      <c r="E334" s="10"/>
    </row>
    <row r="335" spans="2:5" x14ac:dyDescent="0.2">
      <c r="B335" s="14"/>
      <c r="C335" s="15"/>
      <c r="D335" s="15"/>
      <c r="E335" s="16"/>
    </row>
    <row r="336" spans="2:5" x14ac:dyDescent="0.2">
      <c r="B336" s="14"/>
      <c r="C336" s="15"/>
      <c r="D336" s="15"/>
      <c r="E336" s="16"/>
    </row>
    <row r="337" spans="2:5" x14ac:dyDescent="0.2">
      <c r="B337" s="14"/>
      <c r="C337" s="15"/>
      <c r="D337" s="15"/>
      <c r="E337" s="16"/>
    </row>
    <row r="338" spans="2:5" x14ac:dyDescent="0.2">
      <c r="B338" s="14"/>
      <c r="C338" s="15"/>
      <c r="D338" s="15"/>
      <c r="E338" s="16"/>
    </row>
    <row r="339" spans="2:5" x14ac:dyDescent="0.2">
      <c r="B339" s="14"/>
      <c r="C339" s="15"/>
      <c r="D339" s="15"/>
      <c r="E339" s="16"/>
    </row>
    <row r="340" spans="2:5" x14ac:dyDescent="0.2">
      <c r="B340" s="14"/>
      <c r="C340" s="15"/>
      <c r="D340" s="15"/>
      <c r="E340" s="16"/>
    </row>
    <row r="341" spans="2:5" x14ac:dyDescent="0.2">
      <c r="B341" s="14"/>
      <c r="C341" s="15"/>
      <c r="D341" s="15"/>
      <c r="E341" s="16"/>
    </row>
    <row r="342" spans="2:5" x14ac:dyDescent="0.2">
      <c r="B342" s="14"/>
      <c r="C342" s="15"/>
      <c r="D342" s="15"/>
      <c r="E342" s="16"/>
    </row>
    <row r="343" spans="2:5" x14ac:dyDescent="0.2">
      <c r="B343" s="14"/>
      <c r="C343" s="15"/>
      <c r="D343" s="15"/>
      <c r="E343" s="16"/>
    </row>
    <row r="344" spans="2:5" x14ac:dyDescent="0.2">
      <c r="B344" s="14"/>
      <c r="C344" s="15"/>
      <c r="D344" s="15"/>
      <c r="E344" s="16"/>
    </row>
    <row r="345" spans="2:5" x14ac:dyDescent="0.2">
      <c r="B345" s="14"/>
      <c r="C345" s="15"/>
      <c r="D345" s="15"/>
      <c r="E345" s="16"/>
    </row>
    <row r="346" spans="2:5" x14ac:dyDescent="0.2">
      <c r="B346" s="14"/>
      <c r="C346" s="15"/>
      <c r="D346" s="15"/>
      <c r="E346" s="16"/>
    </row>
    <row r="347" spans="2:5" x14ac:dyDescent="0.2">
      <c r="B347" s="14"/>
      <c r="C347" s="15"/>
      <c r="D347" s="15"/>
      <c r="E347" s="16"/>
    </row>
    <row r="348" spans="2:5" x14ac:dyDescent="0.2">
      <c r="B348" s="14"/>
      <c r="C348" s="15"/>
      <c r="D348" s="15"/>
      <c r="E348" s="16"/>
    </row>
    <row r="349" spans="2:5" x14ac:dyDescent="0.2">
      <c r="B349" s="14"/>
      <c r="C349" s="15"/>
      <c r="D349" s="15"/>
      <c r="E349" s="16"/>
    </row>
    <row r="350" spans="2:5" x14ac:dyDescent="0.2">
      <c r="B350" s="14"/>
      <c r="C350" s="15"/>
      <c r="D350" s="15"/>
      <c r="E350" s="16"/>
    </row>
    <row r="351" spans="2:5" x14ac:dyDescent="0.2">
      <c r="B351" s="14"/>
      <c r="C351" s="15"/>
      <c r="D351" s="15"/>
      <c r="E351" s="16"/>
    </row>
    <row r="352" spans="2:5" x14ac:dyDescent="0.2">
      <c r="B352" s="14"/>
      <c r="C352" s="15"/>
      <c r="D352" s="15"/>
      <c r="E352" s="16"/>
    </row>
    <row r="353" spans="2:5" x14ac:dyDescent="0.2">
      <c r="B353" s="14"/>
      <c r="C353" s="15"/>
      <c r="D353" s="15"/>
      <c r="E353" s="16"/>
    </row>
    <row r="354" spans="2:5" x14ac:dyDescent="0.2">
      <c r="B354" s="14"/>
      <c r="C354" s="15"/>
      <c r="D354" s="15"/>
      <c r="E354" s="16"/>
    </row>
    <row r="355" spans="2:5" x14ac:dyDescent="0.2">
      <c r="B355" s="14"/>
      <c r="C355" s="15"/>
      <c r="D355" s="15"/>
      <c r="E355" s="16"/>
    </row>
    <row r="356" spans="2:5" x14ac:dyDescent="0.2">
      <c r="B356" s="14"/>
      <c r="C356" s="15"/>
      <c r="D356" s="15"/>
      <c r="E356" s="16"/>
    </row>
    <row r="357" spans="2:5" x14ac:dyDescent="0.2">
      <c r="B357" s="14"/>
      <c r="C357" s="15"/>
      <c r="D357" s="15"/>
      <c r="E357" s="16"/>
    </row>
    <row r="358" spans="2:5" x14ac:dyDescent="0.2">
      <c r="B358" s="14"/>
      <c r="C358" s="15"/>
      <c r="D358" s="15"/>
      <c r="E358" s="16"/>
    </row>
    <row r="359" spans="2:5" x14ac:dyDescent="0.2">
      <c r="B359" s="14"/>
      <c r="C359" s="15"/>
      <c r="D359" s="15"/>
      <c r="E359" s="16"/>
    </row>
    <row r="360" spans="2:5" x14ac:dyDescent="0.2">
      <c r="B360" s="14"/>
      <c r="C360" s="15"/>
      <c r="D360" s="15"/>
      <c r="E360" s="16"/>
    </row>
    <row r="361" spans="2:5" x14ac:dyDescent="0.2">
      <c r="B361" s="14"/>
      <c r="C361" s="15"/>
      <c r="D361" s="15"/>
      <c r="E361" s="16"/>
    </row>
    <row r="362" spans="2:5" x14ac:dyDescent="0.2">
      <c r="B362" s="14"/>
      <c r="C362" s="15"/>
      <c r="D362" s="15"/>
      <c r="E362" s="16"/>
    </row>
    <row r="363" spans="2:5" x14ac:dyDescent="0.2">
      <c r="B363" s="14"/>
      <c r="C363" s="15"/>
      <c r="D363" s="15"/>
      <c r="E363" s="16"/>
    </row>
    <row r="364" spans="2:5" x14ac:dyDescent="0.2">
      <c r="B364" s="14"/>
      <c r="C364" s="15"/>
      <c r="D364" s="15"/>
      <c r="E364" s="16"/>
    </row>
    <row r="365" spans="2:5" x14ac:dyDescent="0.2">
      <c r="B365" s="14"/>
      <c r="C365" s="15"/>
      <c r="D365" s="15"/>
      <c r="E365" s="16"/>
    </row>
    <row r="366" spans="2:5" x14ac:dyDescent="0.2">
      <c r="B366" s="14"/>
      <c r="C366" s="15"/>
      <c r="D366" s="15"/>
      <c r="E366" s="16"/>
    </row>
    <row r="367" spans="2:5" x14ac:dyDescent="0.2">
      <c r="B367" s="14"/>
      <c r="C367" s="15"/>
      <c r="D367" s="15"/>
      <c r="E367" s="16"/>
    </row>
    <row r="368" spans="2:5" x14ac:dyDescent="0.2">
      <c r="B368" s="14"/>
      <c r="C368" s="15"/>
      <c r="D368" s="15"/>
      <c r="E368" s="16"/>
    </row>
    <row r="369" spans="2:5" x14ac:dyDescent="0.2">
      <c r="B369" s="14"/>
      <c r="C369" s="15"/>
      <c r="D369" s="15"/>
      <c r="E369" s="16"/>
    </row>
    <row r="370" spans="2:5" x14ac:dyDescent="0.2">
      <c r="B370" s="14"/>
      <c r="C370" s="15"/>
      <c r="D370" s="15"/>
      <c r="E370" s="16"/>
    </row>
    <row r="371" spans="2:5" x14ac:dyDescent="0.2">
      <c r="B371" s="14"/>
      <c r="C371" s="15"/>
      <c r="D371" s="15"/>
      <c r="E371" s="16"/>
    </row>
    <row r="372" spans="2:5" x14ac:dyDescent="0.2">
      <c r="B372" s="14"/>
      <c r="C372" s="15"/>
      <c r="D372" s="15"/>
      <c r="E372" s="16"/>
    </row>
    <row r="373" spans="2:5" x14ac:dyDescent="0.2">
      <c r="B373" s="14"/>
      <c r="C373" s="15"/>
      <c r="D373" s="15"/>
      <c r="E373" s="16"/>
    </row>
    <row r="374" spans="2:5" x14ac:dyDescent="0.2">
      <c r="B374" s="14"/>
      <c r="C374" s="15"/>
      <c r="D374" s="15"/>
      <c r="E374" s="16"/>
    </row>
    <row r="375" spans="2:5" x14ac:dyDescent="0.2">
      <c r="B375" s="14"/>
      <c r="C375" s="15"/>
      <c r="D375" s="15"/>
      <c r="E375" s="16"/>
    </row>
    <row r="376" spans="2:5" x14ac:dyDescent="0.2">
      <c r="B376" s="14"/>
      <c r="C376" s="15"/>
      <c r="D376" s="15"/>
      <c r="E376" s="16"/>
    </row>
    <row r="377" spans="2:5" x14ac:dyDescent="0.2">
      <c r="B377" s="14"/>
      <c r="C377" s="15"/>
      <c r="D377" s="15"/>
      <c r="E377" s="16"/>
    </row>
    <row r="378" spans="2:5" x14ac:dyDescent="0.2">
      <c r="B378" s="14"/>
      <c r="C378" s="15"/>
      <c r="D378" s="15"/>
      <c r="E378" s="16"/>
    </row>
    <row r="379" spans="2:5" x14ac:dyDescent="0.2">
      <c r="B379" s="14"/>
      <c r="C379" s="15"/>
      <c r="D379" s="15"/>
      <c r="E379" s="16"/>
    </row>
    <row r="380" spans="2:5" x14ac:dyDescent="0.2">
      <c r="B380" s="14"/>
      <c r="C380" s="15"/>
      <c r="D380" s="15"/>
      <c r="E380" s="16"/>
    </row>
    <row r="381" spans="2:5" x14ac:dyDescent="0.2">
      <c r="B381" s="14"/>
      <c r="C381" s="15"/>
      <c r="D381" s="15"/>
      <c r="E381" s="16"/>
    </row>
    <row r="382" spans="2:5" x14ac:dyDescent="0.2">
      <c r="B382" s="14"/>
      <c r="C382" s="15"/>
      <c r="D382" s="15"/>
      <c r="E382" s="16"/>
    </row>
    <row r="383" spans="2:5" x14ac:dyDescent="0.2">
      <c r="B383" s="8"/>
      <c r="C383" s="15"/>
      <c r="D383" s="15"/>
      <c r="E383" s="16"/>
    </row>
    <row r="384" spans="2:5" x14ac:dyDescent="0.2">
      <c r="B384" s="14"/>
      <c r="C384" s="15"/>
      <c r="D384" s="15"/>
      <c r="E384" s="16"/>
    </row>
    <row r="385" spans="2:5" x14ac:dyDescent="0.2">
      <c r="B385" s="14"/>
      <c r="C385" s="15"/>
      <c r="D385" s="15"/>
      <c r="E385" s="16"/>
    </row>
    <row r="386" spans="2:5" x14ac:dyDescent="0.2">
      <c r="B386" s="14"/>
      <c r="C386" s="15"/>
      <c r="D386" s="15"/>
      <c r="E386" s="16"/>
    </row>
    <row r="387" spans="2:5" x14ac:dyDescent="0.2">
      <c r="B387" s="14"/>
      <c r="C387" s="15"/>
      <c r="D387" s="15"/>
      <c r="E387" s="16"/>
    </row>
    <row r="388" spans="2:5" x14ac:dyDescent="0.2">
      <c r="B388" s="14"/>
      <c r="C388" s="15"/>
      <c r="D388" s="15"/>
      <c r="E388" s="16"/>
    </row>
    <row r="389" spans="2:5" x14ac:dyDescent="0.2">
      <c r="B389" s="14"/>
      <c r="C389" s="15"/>
      <c r="D389" s="15"/>
      <c r="E389" s="16"/>
    </row>
    <row r="390" spans="2:5" x14ac:dyDescent="0.2">
      <c r="B390" s="14"/>
      <c r="C390" s="15"/>
      <c r="D390" s="15"/>
      <c r="E390" s="16"/>
    </row>
    <row r="391" spans="2:5" x14ac:dyDescent="0.2">
      <c r="B391" s="14"/>
      <c r="C391" s="15"/>
      <c r="D391" s="15"/>
      <c r="E391" s="16"/>
    </row>
    <row r="392" spans="2:5" x14ac:dyDescent="0.2">
      <c r="B392" s="14"/>
      <c r="C392" s="15"/>
      <c r="D392" s="15"/>
      <c r="E392" s="16"/>
    </row>
    <row r="393" spans="2:5" x14ac:dyDescent="0.2">
      <c r="B393" s="14"/>
      <c r="C393" s="15"/>
      <c r="D393" s="15"/>
      <c r="E393" s="16"/>
    </row>
    <row r="394" spans="2:5" x14ac:dyDescent="0.2">
      <c r="B394" s="14"/>
      <c r="C394" s="15"/>
      <c r="D394" s="15"/>
      <c r="E394" s="16"/>
    </row>
    <row r="395" spans="2:5" x14ac:dyDescent="0.2">
      <c r="B395" s="14"/>
      <c r="C395" s="15"/>
      <c r="D395" s="15"/>
      <c r="E395" s="16"/>
    </row>
    <row r="396" spans="2:5" x14ac:dyDescent="0.2">
      <c r="B396" s="14"/>
      <c r="C396" s="15"/>
      <c r="D396" s="15"/>
      <c r="E396" s="16"/>
    </row>
    <row r="397" spans="2:5" x14ac:dyDescent="0.2">
      <c r="B397" s="14"/>
      <c r="C397" s="15"/>
      <c r="D397" s="15"/>
      <c r="E397" s="16"/>
    </row>
    <row r="398" spans="2:5" x14ac:dyDescent="0.2">
      <c r="B398" s="14"/>
      <c r="C398" s="9"/>
      <c r="D398" s="9"/>
      <c r="E398" s="10"/>
    </row>
    <row r="399" spans="2:5" x14ac:dyDescent="0.2">
      <c r="B399" s="14"/>
      <c r="C399" s="15"/>
      <c r="D399" s="15"/>
      <c r="E399" s="16"/>
    </row>
    <row r="400" spans="2:5" x14ac:dyDescent="0.2">
      <c r="B400" s="14"/>
      <c r="C400" s="15"/>
      <c r="D400" s="15"/>
      <c r="E400" s="16"/>
    </row>
    <row r="401" spans="2:5" x14ac:dyDescent="0.2">
      <c r="B401" s="14"/>
      <c r="C401" s="15"/>
      <c r="D401" s="15"/>
      <c r="E401" s="16"/>
    </row>
    <row r="402" spans="2:5" x14ac:dyDescent="0.2">
      <c r="B402" s="14"/>
      <c r="C402" s="15"/>
      <c r="D402" s="15"/>
      <c r="E402" s="16"/>
    </row>
    <row r="403" spans="2:5" x14ac:dyDescent="0.2">
      <c r="B403" s="14"/>
      <c r="C403" s="15"/>
      <c r="D403" s="15"/>
      <c r="E403" s="16"/>
    </row>
    <row r="404" spans="2:5" x14ac:dyDescent="0.2">
      <c r="B404" s="14"/>
      <c r="C404" s="15"/>
      <c r="D404" s="15"/>
      <c r="E404" s="16"/>
    </row>
    <row r="405" spans="2:5" x14ac:dyDescent="0.2">
      <c r="B405" s="14"/>
      <c r="C405" s="15"/>
      <c r="D405" s="15"/>
      <c r="E405" s="16"/>
    </row>
    <row r="406" spans="2:5" x14ac:dyDescent="0.2">
      <c r="B406" s="14"/>
      <c r="C406" s="15"/>
      <c r="D406" s="15"/>
      <c r="E406" s="16"/>
    </row>
    <row r="407" spans="2:5" x14ac:dyDescent="0.2">
      <c r="B407" s="14"/>
      <c r="C407" s="15"/>
      <c r="D407" s="15"/>
      <c r="E407" s="16"/>
    </row>
    <row r="408" spans="2:5" x14ac:dyDescent="0.2">
      <c r="B408" s="14"/>
      <c r="C408" s="15"/>
      <c r="D408" s="15"/>
      <c r="E408" s="16"/>
    </row>
    <row r="409" spans="2:5" x14ac:dyDescent="0.2">
      <c r="B409" s="14"/>
      <c r="C409" s="15"/>
      <c r="D409" s="15"/>
      <c r="E409" s="16"/>
    </row>
    <row r="410" spans="2:5" x14ac:dyDescent="0.2">
      <c r="B410" s="14"/>
      <c r="C410" s="15"/>
      <c r="D410" s="15"/>
      <c r="E410" s="16"/>
    </row>
    <row r="411" spans="2:5" x14ac:dyDescent="0.2">
      <c r="B411" s="14"/>
      <c r="C411" s="15"/>
      <c r="D411" s="15"/>
      <c r="E411" s="16"/>
    </row>
    <row r="412" spans="2:5" x14ac:dyDescent="0.2">
      <c r="B412" s="14"/>
      <c r="C412" s="15"/>
      <c r="D412" s="15"/>
      <c r="E412" s="16"/>
    </row>
    <row r="413" spans="2:5" x14ac:dyDescent="0.2">
      <c r="B413" s="14"/>
      <c r="C413" s="15"/>
      <c r="D413" s="15"/>
      <c r="E413" s="16"/>
    </row>
    <row r="414" spans="2:5" x14ac:dyDescent="0.2">
      <c r="B414" s="14"/>
      <c r="C414" s="15"/>
      <c r="D414" s="15"/>
      <c r="E414" s="16"/>
    </row>
    <row r="415" spans="2:5" x14ac:dyDescent="0.2">
      <c r="B415" s="14"/>
      <c r="C415" s="15"/>
      <c r="D415" s="15"/>
      <c r="E415" s="16"/>
    </row>
    <row r="416" spans="2:5" x14ac:dyDescent="0.2">
      <c r="B416" s="14"/>
      <c r="C416" s="15"/>
      <c r="D416" s="15"/>
      <c r="E416" s="16"/>
    </row>
    <row r="417" spans="2:5" x14ac:dyDescent="0.2">
      <c r="B417" s="14"/>
      <c r="C417" s="15"/>
      <c r="D417" s="15"/>
      <c r="E417" s="16"/>
    </row>
    <row r="418" spans="2:5" x14ac:dyDescent="0.2">
      <c r="B418" s="14"/>
      <c r="C418" s="15"/>
      <c r="D418" s="15"/>
      <c r="E418" s="16"/>
    </row>
    <row r="419" spans="2:5" x14ac:dyDescent="0.2">
      <c r="B419" s="14"/>
      <c r="C419" s="15"/>
      <c r="D419" s="15"/>
      <c r="E419" s="16"/>
    </row>
    <row r="420" spans="2:5" x14ac:dyDescent="0.2">
      <c r="B420" s="14"/>
      <c r="C420" s="15"/>
      <c r="D420" s="15"/>
      <c r="E420" s="16"/>
    </row>
    <row r="421" spans="2:5" x14ac:dyDescent="0.2">
      <c r="B421" s="14"/>
      <c r="C421" s="15"/>
      <c r="D421" s="15"/>
      <c r="E421" s="16"/>
    </row>
    <row r="422" spans="2:5" x14ac:dyDescent="0.2">
      <c r="B422" s="14"/>
      <c r="C422" s="15"/>
      <c r="D422" s="15"/>
      <c r="E422" s="16"/>
    </row>
    <row r="423" spans="2:5" x14ac:dyDescent="0.2">
      <c r="B423" s="14"/>
      <c r="C423" s="15"/>
      <c r="D423" s="15"/>
      <c r="E423" s="16"/>
    </row>
    <row r="424" spans="2:5" x14ac:dyDescent="0.2">
      <c r="B424" s="14"/>
      <c r="C424" s="9"/>
      <c r="D424" s="9"/>
      <c r="E424" s="10"/>
    </row>
    <row r="425" spans="2:5" x14ac:dyDescent="0.2">
      <c r="B425" s="8"/>
      <c r="C425" s="15"/>
      <c r="D425" s="15"/>
      <c r="E425" s="16"/>
    </row>
    <row r="426" spans="2:5" x14ac:dyDescent="0.2">
      <c r="B426" s="14"/>
      <c r="C426" s="15"/>
      <c r="D426" s="15"/>
      <c r="E426" s="16"/>
    </row>
    <row r="427" spans="2:5" x14ac:dyDescent="0.2">
      <c r="B427" s="14"/>
      <c r="C427" s="15"/>
      <c r="D427" s="15"/>
      <c r="E427" s="16"/>
    </row>
    <row r="428" spans="2:5" x14ac:dyDescent="0.2">
      <c r="B428" s="14"/>
      <c r="C428" s="15"/>
      <c r="D428" s="15"/>
      <c r="E428" s="16"/>
    </row>
    <row r="429" spans="2:5" x14ac:dyDescent="0.2">
      <c r="B429" s="14"/>
      <c r="C429" s="15"/>
      <c r="D429" s="15"/>
      <c r="E429" s="16"/>
    </row>
    <row r="430" spans="2:5" x14ac:dyDescent="0.2">
      <c r="B430" s="14"/>
      <c r="C430" s="15"/>
      <c r="D430" s="15"/>
      <c r="E430" s="16"/>
    </row>
    <row r="431" spans="2:5" x14ac:dyDescent="0.2">
      <c r="B431" s="14"/>
      <c r="C431" s="15"/>
      <c r="D431" s="15"/>
      <c r="E431" s="16"/>
    </row>
    <row r="432" spans="2:5" x14ac:dyDescent="0.2">
      <c r="B432" s="14"/>
      <c r="C432" s="15"/>
      <c r="D432" s="15"/>
      <c r="E432" s="16"/>
    </row>
    <row r="433" spans="2:5" x14ac:dyDescent="0.2">
      <c r="B433" s="14"/>
      <c r="C433" s="15"/>
      <c r="D433" s="15"/>
      <c r="E433" s="16"/>
    </row>
    <row r="434" spans="2:5" x14ac:dyDescent="0.2">
      <c r="B434" s="14"/>
      <c r="C434" s="15"/>
      <c r="D434" s="15"/>
      <c r="E434" s="16"/>
    </row>
    <row r="435" spans="2:5" x14ac:dyDescent="0.2">
      <c r="B435" s="14"/>
      <c r="C435" s="15"/>
      <c r="D435" s="15"/>
      <c r="E435" s="16"/>
    </row>
    <row r="436" spans="2:5" x14ac:dyDescent="0.2">
      <c r="B436" s="14"/>
      <c r="C436" s="15"/>
      <c r="D436" s="15"/>
      <c r="E436" s="16"/>
    </row>
    <row r="437" spans="2:5" x14ac:dyDescent="0.2">
      <c r="B437" s="14"/>
      <c r="C437" s="15"/>
      <c r="D437" s="15"/>
      <c r="E437" s="16"/>
    </row>
    <row r="438" spans="2:5" x14ac:dyDescent="0.2">
      <c r="B438" s="14"/>
      <c r="C438" s="15"/>
      <c r="D438" s="15"/>
      <c r="E438" s="16"/>
    </row>
    <row r="439" spans="2:5" x14ac:dyDescent="0.2">
      <c r="B439" s="14"/>
      <c r="C439" s="15"/>
      <c r="D439" s="15"/>
      <c r="E439" s="16"/>
    </row>
    <row r="440" spans="2:5" x14ac:dyDescent="0.2">
      <c r="B440" s="14"/>
      <c r="C440" s="15"/>
      <c r="D440" s="15"/>
      <c r="E440" s="16"/>
    </row>
    <row r="441" spans="2:5" x14ac:dyDescent="0.2">
      <c r="B441" s="14"/>
      <c r="C441" s="15"/>
      <c r="D441" s="15"/>
      <c r="E441" s="16"/>
    </row>
    <row r="442" spans="2:5" x14ac:dyDescent="0.2">
      <c r="B442" s="14"/>
      <c r="C442" s="15"/>
      <c r="D442" s="15"/>
      <c r="E442" s="16"/>
    </row>
    <row r="443" spans="2:5" x14ac:dyDescent="0.2">
      <c r="B443" s="14"/>
      <c r="C443" s="15"/>
      <c r="D443" s="15"/>
      <c r="E443" s="16"/>
    </row>
    <row r="444" spans="2:5" x14ac:dyDescent="0.2">
      <c r="B444" s="14"/>
      <c r="C444" s="15"/>
      <c r="D444" s="15"/>
      <c r="E444" s="16"/>
    </row>
    <row r="445" spans="2:5" x14ac:dyDescent="0.2">
      <c r="B445" s="14"/>
      <c r="C445" s="15"/>
      <c r="D445" s="15"/>
      <c r="E445" s="16"/>
    </row>
    <row r="446" spans="2:5" x14ac:dyDescent="0.2">
      <c r="B446" s="14"/>
      <c r="C446" s="15"/>
      <c r="D446" s="15"/>
      <c r="E446" s="16"/>
    </row>
    <row r="447" spans="2:5" x14ac:dyDescent="0.2">
      <c r="B447" s="14"/>
      <c r="C447" s="15"/>
      <c r="D447" s="15"/>
      <c r="E447" s="16"/>
    </row>
    <row r="448" spans="2:5" x14ac:dyDescent="0.2">
      <c r="B448" s="14"/>
      <c r="C448" s="15"/>
      <c r="D448" s="15"/>
      <c r="E448" s="16"/>
    </row>
    <row r="449" spans="2:5" x14ac:dyDescent="0.2">
      <c r="B449" s="14"/>
      <c r="C449" s="15"/>
      <c r="D449" s="15"/>
      <c r="E449" s="16"/>
    </row>
    <row r="450" spans="2:5" x14ac:dyDescent="0.2">
      <c r="B450" s="14"/>
      <c r="C450" s="15"/>
      <c r="D450" s="15"/>
      <c r="E450" s="16"/>
    </row>
    <row r="451" spans="2:5" x14ac:dyDescent="0.2">
      <c r="B451" s="14"/>
      <c r="C451" s="15"/>
      <c r="D451" s="15"/>
      <c r="E451" s="16"/>
    </row>
    <row r="452" spans="2:5" x14ac:dyDescent="0.2">
      <c r="B452" s="14"/>
      <c r="C452" s="15"/>
      <c r="D452" s="15"/>
      <c r="E452" s="16"/>
    </row>
    <row r="453" spans="2:5" x14ac:dyDescent="0.2">
      <c r="B453" s="14"/>
      <c r="C453" s="9"/>
      <c r="D453" s="9"/>
      <c r="E453" s="10"/>
    </row>
    <row r="454" spans="2:5" x14ac:dyDescent="0.2">
      <c r="B454" s="14"/>
      <c r="C454" s="15"/>
      <c r="D454" s="15"/>
      <c r="E454" s="16"/>
    </row>
    <row r="455" spans="2:5" x14ac:dyDescent="0.2">
      <c r="B455" s="14"/>
      <c r="C455" s="15"/>
      <c r="D455" s="15"/>
      <c r="E455" s="16"/>
    </row>
    <row r="456" spans="2:5" x14ac:dyDescent="0.2">
      <c r="B456" s="14"/>
      <c r="C456" s="15"/>
      <c r="D456" s="15"/>
      <c r="E456" s="16"/>
    </row>
    <row r="457" spans="2:5" x14ac:dyDescent="0.2">
      <c r="B457" s="14"/>
      <c r="C457" s="15"/>
      <c r="D457" s="15"/>
      <c r="E457" s="16"/>
    </row>
    <row r="458" spans="2:5" x14ac:dyDescent="0.2">
      <c r="B458" s="14"/>
      <c r="C458" s="15"/>
      <c r="D458" s="15"/>
      <c r="E458" s="16"/>
    </row>
    <row r="459" spans="2:5" x14ac:dyDescent="0.2">
      <c r="B459" s="14"/>
      <c r="C459" s="15"/>
      <c r="D459" s="15"/>
      <c r="E459" s="16"/>
    </row>
    <row r="460" spans="2:5" x14ac:dyDescent="0.2">
      <c r="B460" s="14"/>
      <c r="C460" s="15"/>
      <c r="D460" s="15"/>
      <c r="E460" s="16"/>
    </row>
    <row r="461" spans="2:5" x14ac:dyDescent="0.2">
      <c r="B461" s="14"/>
      <c r="C461" s="15"/>
      <c r="D461" s="15"/>
      <c r="E461" s="16"/>
    </row>
    <row r="462" spans="2:5" x14ac:dyDescent="0.2">
      <c r="B462" s="14"/>
      <c r="C462" s="15"/>
      <c r="D462" s="15"/>
      <c r="E462" s="16"/>
    </row>
    <row r="463" spans="2:5" x14ac:dyDescent="0.2">
      <c r="B463" s="14"/>
      <c r="C463" s="15"/>
      <c r="D463" s="15"/>
      <c r="E463" s="16"/>
    </row>
    <row r="464" spans="2:5" x14ac:dyDescent="0.2">
      <c r="B464" s="14"/>
      <c r="C464" s="15"/>
      <c r="D464" s="15"/>
      <c r="E464" s="16"/>
    </row>
    <row r="465" spans="2:5" x14ac:dyDescent="0.2">
      <c r="B465" s="14"/>
      <c r="C465" s="15"/>
      <c r="D465" s="15"/>
      <c r="E465" s="16"/>
    </row>
    <row r="466" spans="2:5" x14ac:dyDescent="0.2">
      <c r="B466" s="14"/>
      <c r="C466" s="15"/>
      <c r="D466" s="15"/>
      <c r="E466" s="16"/>
    </row>
    <row r="467" spans="2:5" x14ac:dyDescent="0.2">
      <c r="B467" s="14"/>
      <c r="C467" s="15"/>
      <c r="D467" s="15"/>
      <c r="E467" s="16"/>
    </row>
    <row r="468" spans="2:5" x14ac:dyDescent="0.2">
      <c r="B468" s="14"/>
      <c r="C468" s="15"/>
      <c r="D468" s="15"/>
      <c r="E468" s="16"/>
    </row>
    <row r="469" spans="2:5" x14ac:dyDescent="0.2">
      <c r="B469" s="14"/>
      <c r="C469" s="15"/>
      <c r="D469" s="15"/>
      <c r="E469" s="16"/>
    </row>
    <row r="470" spans="2:5" x14ac:dyDescent="0.2">
      <c r="B470" s="14"/>
      <c r="C470" s="9"/>
      <c r="D470" s="9"/>
      <c r="E470" s="10"/>
    </row>
    <row r="471" spans="2:5" x14ac:dyDescent="0.2">
      <c r="B471" s="14"/>
      <c r="C471" s="15"/>
      <c r="D471" s="15"/>
      <c r="E471" s="16"/>
    </row>
    <row r="472" spans="2:5" x14ac:dyDescent="0.2">
      <c r="B472" s="14"/>
      <c r="C472" s="15"/>
      <c r="D472" s="15"/>
      <c r="E472" s="16"/>
    </row>
    <row r="473" spans="2:5" x14ac:dyDescent="0.2">
      <c r="B473" s="14"/>
      <c r="C473" s="15"/>
      <c r="D473" s="15"/>
      <c r="E473" s="16"/>
    </row>
    <row r="474" spans="2:5" x14ac:dyDescent="0.2">
      <c r="B474" s="14"/>
      <c r="C474" s="15"/>
      <c r="D474" s="15"/>
      <c r="E474" s="16"/>
    </row>
    <row r="475" spans="2:5" x14ac:dyDescent="0.2">
      <c r="B475" s="14"/>
      <c r="C475" s="15"/>
      <c r="D475" s="15"/>
      <c r="E475" s="16"/>
    </row>
    <row r="476" spans="2:5" x14ac:dyDescent="0.2">
      <c r="B476" s="14"/>
      <c r="C476" s="15"/>
      <c r="D476" s="15"/>
      <c r="E476" s="16"/>
    </row>
    <row r="477" spans="2:5" x14ac:dyDescent="0.2">
      <c r="B477" s="14"/>
      <c r="C477" s="15"/>
      <c r="D477" s="15"/>
      <c r="E477" s="16"/>
    </row>
    <row r="478" spans="2:5" x14ac:dyDescent="0.2">
      <c r="B478" s="14"/>
      <c r="C478" s="15"/>
      <c r="D478" s="15"/>
      <c r="E478" s="16"/>
    </row>
    <row r="479" spans="2:5" x14ac:dyDescent="0.2">
      <c r="B479" s="14"/>
      <c r="C479" s="15"/>
      <c r="D479" s="15"/>
      <c r="E479" s="16"/>
    </row>
    <row r="480" spans="2:5" x14ac:dyDescent="0.2">
      <c r="B480" s="14"/>
      <c r="C480" s="15"/>
      <c r="D480" s="15"/>
      <c r="E480" s="16"/>
    </row>
    <row r="481" spans="2:5" x14ac:dyDescent="0.2">
      <c r="B481" s="14"/>
      <c r="C481" s="15"/>
      <c r="D481" s="15"/>
      <c r="E481" s="16"/>
    </row>
    <row r="482" spans="2:5" x14ac:dyDescent="0.2">
      <c r="B482" s="14"/>
      <c r="C482" s="15"/>
      <c r="D482" s="15"/>
      <c r="E482" s="16"/>
    </row>
    <row r="483" spans="2:5" x14ac:dyDescent="0.2">
      <c r="B483" s="14"/>
      <c r="C483" s="15"/>
      <c r="D483" s="15"/>
      <c r="E483" s="16"/>
    </row>
    <row r="484" spans="2:5" x14ac:dyDescent="0.2">
      <c r="B484" s="14"/>
      <c r="C484" s="15"/>
      <c r="D484" s="15"/>
      <c r="E484" s="16"/>
    </row>
    <row r="485" spans="2:5" x14ac:dyDescent="0.2">
      <c r="B485" s="14"/>
      <c r="C485" s="15"/>
      <c r="D485" s="15"/>
      <c r="E485" s="16"/>
    </row>
    <row r="486" spans="2:5" x14ac:dyDescent="0.2">
      <c r="B486" s="14"/>
      <c r="C486" s="15"/>
      <c r="D486" s="15"/>
      <c r="E486" s="16"/>
    </row>
    <row r="487" spans="2:5" x14ac:dyDescent="0.2">
      <c r="B487" s="14"/>
      <c r="C487" s="15"/>
      <c r="D487" s="15"/>
      <c r="E487" s="16"/>
    </row>
    <row r="488" spans="2:5" x14ac:dyDescent="0.2">
      <c r="B488" s="14"/>
      <c r="C488" s="15"/>
      <c r="D488" s="15"/>
      <c r="E488" s="16"/>
    </row>
    <row r="489" spans="2:5" x14ac:dyDescent="0.2">
      <c r="B489" s="14"/>
      <c r="C489" s="15"/>
      <c r="D489" s="15"/>
      <c r="E489" s="16"/>
    </row>
    <row r="490" spans="2:5" x14ac:dyDescent="0.2">
      <c r="B490" s="14"/>
      <c r="C490" s="15"/>
      <c r="D490" s="15"/>
      <c r="E490" s="16"/>
    </row>
    <row r="491" spans="2:5" x14ac:dyDescent="0.2">
      <c r="B491" s="14"/>
      <c r="C491" s="15"/>
      <c r="D491" s="15"/>
      <c r="E491" s="16"/>
    </row>
    <row r="492" spans="2:5" x14ac:dyDescent="0.2">
      <c r="B492" s="14"/>
      <c r="C492" s="15"/>
      <c r="D492" s="15"/>
      <c r="E492" s="16"/>
    </row>
    <row r="493" spans="2:5" x14ac:dyDescent="0.2">
      <c r="B493" s="14"/>
      <c r="C493" s="15"/>
      <c r="D493" s="15"/>
      <c r="E493" s="16"/>
    </row>
    <row r="494" spans="2:5" x14ac:dyDescent="0.2">
      <c r="B494" s="14"/>
      <c r="C494" s="15"/>
      <c r="D494" s="15"/>
      <c r="E494" s="16"/>
    </row>
    <row r="495" spans="2:5" x14ac:dyDescent="0.2">
      <c r="B495" s="14"/>
      <c r="C495" s="15"/>
      <c r="D495" s="15"/>
      <c r="E495" s="16"/>
    </row>
    <row r="496" spans="2:5" x14ac:dyDescent="0.2">
      <c r="B496" s="8"/>
      <c r="C496" s="15"/>
      <c r="D496" s="15"/>
      <c r="E496" s="16"/>
    </row>
    <row r="497" spans="2:5" x14ac:dyDescent="0.2">
      <c r="B497" s="14"/>
      <c r="C497" s="15"/>
      <c r="D497" s="15"/>
      <c r="E497" s="16"/>
    </row>
    <row r="498" spans="2:5" x14ac:dyDescent="0.2">
      <c r="B498" s="14"/>
      <c r="C498" s="15"/>
      <c r="D498" s="15"/>
      <c r="E498" s="16"/>
    </row>
    <row r="499" spans="2:5" x14ac:dyDescent="0.2">
      <c r="B499" s="14"/>
      <c r="C499" s="15"/>
      <c r="D499" s="15"/>
      <c r="E499" s="16"/>
    </row>
    <row r="500" spans="2:5" x14ac:dyDescent="0.2">
      <c r="B500" s="14"/>
      <c r="C500" s="15"/>
      <c r="D500" s="15"/>
      <c r="E500" s="16"/>
    </row>
    <row r="501" spans="2:5" x14ac:dyDescent="0.2">
      <c r="B501" s="14"/>
      <c r="C501" s="9"/>
      <c r="D501" s="9"/>
      <c r="E501" s="10"/>
    </row>
    <row r="502" spans="2:5" x14ac:dyDescent="0.2">
      <c r="B502" s="14"/>
      <c r="C502" s="15"/>
      <c r="D502" s="15"/>
      <c r="E502" s="16"/>
    </row>
    <row r="503" spans="2:5" x14ac:dyDescent="0.2">
      <c r="B503" s="14"/>
      <c r="C503" s="15"/>
      <c r="D503" s="15"/>
      <c r="E503" s="16"/>
    </row>
    <row r="504" spans="2:5" x14ac:dyDescent="0.2">
      <c r="B504" s="14"/>
      <c r="C504" s="15"/>
      <c r="D504" s="15"/>
      <c r="E504" s="16"/>
    </row>
    <row r="505" spans="2:5" x14ac:dyDescent="0.2">
      <c r="B505" s="14"/>
      <c r="C505" s="15"/>
      <c r="D505" s="15"/>
      <c r="E505" s="16"/>
    </row>
    <row r="506" spans="2:5" x14ac:dyDescent="0.2">
      <c r="B506" s="14"/>
      <c r="C506" s="15"/>
      <c r="D506" s="15"/>
      <c r="E506" s="16"/>
    </row>
    <row r="507" spans="2:5" x14ac:dyDescent="0.2">
      <c r="B507" s="14"/>
      <c r="C507" s="15"/>
      <c r="D507" s="15"/>
      <c r="E507" s="16"/>
    </row>
    <row r="508" spans="2:5" x14ac:dyDescent="0.2">
      <c r="B508" s="14"/>
      <c r="C508" s="15"/>
      <c r="D508" s="15"/>
      <c r="E508" s="16"/>
    </row>
    <row r="509" spans="2:5" x14ac:dyDescent="0.2">
      <c r="B509" s="14"/>
      <c r="C509" s="15"/>
      <c r="D509" s="15"/>
      <c r="E509" s="16"/>
    </row>
    <row r="510" spans="2:5" x14ac:dyDescent="0.2">
      <c r="B510" s="14"/>
      <c r="C510" s="15"/>
      <c r="D510" s="15"/>
      <c r="E510" s="16"/>
    </row>
    <row r="511" spans="2:5" x14ac:dyDescent="0.2">
      <c r="B511" s="14"/>
      <c r="C511" s="15"/>
      <c r="D511" s="15"/>
      <c r="E511" s="16"/>
    </row>
    <row r="512" spans="2:5" x14ac:dyDescent="0.2">
      <c r="B512" s="14"/>
      <c r="C512" s="15"/>
      <c r="D512" s="15"/>
      <c r="E512" s="16"/>
    </row>
    <row r="513" spans="2:5" x14ac:dyDescent="0.2">
      <c r="B513" s="14"/>
      <c r="C513" s="15"/>
      <c r="D513" s="15"/>
      <c r="E513" s="16"/>
    </row>
    <row r="514" spans="2:5" x14ac:dyDescent="0.2">
      <c r="B514" s="14"/>
      <c r="C514" s="15"/>
      <c r="D514" s="15"/>
      <c r="E514" s="16"/>
    </row>
    <row r="515" spans="2:5" x14ac:dyDescent="0.2">
      <c r="B515" s="14"/>
      <c r="C515" s="15"/>
      <c r="D515" s="15"/>
      <c r="E515" s="16"/>
    </row>
    <row r="516" spans="2:5" x14ac:dyDescent="0.2">
      <c r="B516" s="14"/>
      <c r="C516" s="15"/>
      <c r="D516" s="15"/>
      <c r="E516" s="16"/>
    </row>
    <row r="517" spans="2:5" x14ac:dyDescent="0.2">
      <c r="B517" s="14"/>
      <c r="C517" s="15"/>
      <c r="D517" s="15"/>
      <c r="E517" s="16"/>
    </row>
    <row r="518" spans="2:5" x14ac:dyDescent="0.2">
      <c r="B518" s="14"/>
      <c r="C518" s="15"/>
      <c r="D518" s="15"/>
      <c r="E518" s="16"/>
    </row>
    <row r="519" spans="2:5" x14ac:dyDescent="0.2">
      <c r="B519" s="14"/>
      <c r="C519" s="15"/>
      <c r="D519" s="15"/>
      <c r="E519" s="16"/>
    </row>
    <row r="520" spans="2:5" x14ac:dyDescent="0.2">
      <c r="B520" s="14"/>
      <c r="C520" s="15"/>
      <c r="D520" s="15"/>
      <c r="E520" s="16"/>
    </row>
    <row r="521" spans="2:5" x14ac:dyDescent="0.2">
      <c r="B521" s="14"/>
      <c r="C521" s="15"/>
      <c r="D521" s="15"/>
      <c r="E521" s="16"/>
    </row>
    <row r="522" spans="2:5" x14ac:dyDescent="0.2">
      <c r="B522" s="14"/>
      <c r="C522" s="15"/>
      <c r="D522" s="15"/>
      <c r="E522" s="16"/>
    </row>
    <row r="523" spans="2:5" x14ac:dyDescent="0.2">
      <c r="B523" s="14"/>
      <c r="C523" s="15"/>
      <c r="D523" s="15"/>
      <c r="E523" s="16"/>
    </row>
    <row r="524" spans="2:5" x14ac:dyDescent="0.2">
      <c r="B524" s="14"/>
      <c r="C524" s="15"/>
      <c r="D524" s="15"/>
      <c r="E524" s="16"/>
    </row>
    <row r="525" spans="2:5" x14ac:dyDescent="0.2">
      <c r="B525" s="14"/>
      <c r="C525" s="15"/>
      <c r="D525" s="15"/>
      <c r="E525" s="16"/>
    </row>
    <row r="526" spans="2:5" x14ac:dyDescent="0.2">
      <c r="B526" s="14"/>
      <c r="C526" s="15"/>
      <c r="D526" s="15"/>
      <c r="E526" s="16"/>
    </row>
    <row r="527" spans="2:5" x14ac:dyDescent="0.2">
      <c r="B527" s="14"/>
      <c r="C527" s="15"/>
      <c r="D527" s="15"/>
      <c r="E527" s="16"/>
    </row>
    <row r="528" spans="2:5" x14ac:dyDescent="0.2">
      <c r="B528" s="14"/>
      <c r="C528" s="15"/>
      <c r="D528" s="15"/>
      <c r="E528" s="16"/>
    </row>
    <row r="529" spans="2:5" x14ac:dyDescent="0.2">
      <c r="B529" s="14"/>
      <c r="C529" s="15"/>
      <c r="D529" s="15"/>
      <c r="E529" s="16"/>
    </row>
    <row r="530" spans="2:5" x14ac:dyDescent="0.2">
      <c r="B530" s="14"/>
      <c r="C530" s="9"/>
      <c r="D530" s="9"/>
      <c r="E530" s="10"/>
    </row>
    <row r="531" spans="2:5" x14ac:dyDescent="0.2">
      <c r="B531" s="14"/>
      <c r="C531" s="15"/>
      <c r="D531" s="15"/>
      <c r="E531" s="16"/>
    </row>
    <row r="532" spans="2:5" x14ac:dyDescent="0.2">
      <c r="B532" s="14"/>
      <c r="C532" s="15"/>
      <c r="D532" s="15"/>
      <c r="E532" s="16"/>
    </row>
    <row r="533" spans="2:5" x14ac:dyDescent="0.2">
      <c r="B533" s="14"/>
      <c r="C533" s="15"/>
      <c r="D533" s="15"/>
      <c r="E533" s="16"/>
    </row>
    <row r="534" spans="2:5" x14ac:dyDescent="0.2">
      <c r="B534" s="14"/>
      <c r="C534" s="15"/>
      <c r="D534" s="15"/>
      <c r="E534" s="16"/>
    </row>
    <row r="535" spans="2:5" x14ac:dyDescent="0.2">
      <c r="B535" s="14"/>
      <c r="C535" s="15"/>
      <c r="D535" s="15"/>
      <c r="E535" s="16"/>
    </row>
    <row r="536" spans="2:5" x14ac:dyDescent="0.2">
      <c r="B536" s="14"/>
      <c r="C536" s="15"/>
      <c r="D536" s="15"/>
      <c r="E536" s="16"/>
    </row>
    <row r="537" spans="2:5" x14ac:dyDescent="0.2">
      <c r="B537" s="14"/>
      <c r="C537" s="15"/>
      <c r="D537" s="15"/>
      <c r="E537" s="16"/>
    </row>
    <row r="538" spans="2:5" x14ac:dyDescent="0.2">
      <c r="B538" s="14"/>
      <c r="C538" s="15"/>
      <c r="D538" s="15"/>
      <c r="E538" s="16"/>
    </row>
    <row r="539" spans="2:5" x14ac:dyDescent="0.2">
      <c r="B539" s="14"/>
      <c r="C539" s="15"/>
      <c r="D539" s="15"/>
      <c r="E539" s="16"/>
    </row>
    <row r="540" spans="2:5" x14ac:dyDescent="0.2">
      <c r="B540" s="14"/>
      <c r="C540" s="15"/>
      <c r="D540" s="15"/>
      <c r="E540" s="16"/>
    </row>
    <row r="541" spans="2:5" x14ac:dyDescent="0.2">
      <c r="B541" s="14"/>
      <c r="C541" s="15"/>
      <c r="D541" s="15"/>
      <c r="E541" s="16"/>
    </row>
    <row r="542" spans="2:5" x14ac:dyDescent="0.2">
      <c r="B542" s="14"/>
      <c r="C542" s="15"/>
      <c r="D542" s="15"/>
      <c r="E542" s="16"/>
    </row>
    <row r="543" spans="2:5" x14ac:dyDescent="0.2">
      <c r="B543" s="14"/>
      <c r="C543" s="15"/>
      <c r="D543" s="15"/>
      <c r="E543" s="16"/>
    </row>
    <row r="544" spans="2:5" x14ac:dyDescent="0.2">
      <c r="B544" s="14"/>
      <c r="C544" s="15"/>
      <c r="D544" s="15"/>
      <c r="E544" s="16"/>
    </row>
    <row r="545" spans="2:5" x14ac:dyDescent="0.2">
      <c r="B545" s="14"/>
      <c r="C545" s="15"/>
      <c r="D545" s="15"/>
      <c r="E545" s="16"/>
    </row>
    <row r="546" spans="2:5" x14ac:dyDescent="0.2">
      <c r="B546" s="14"/>
      <c r="C546" s="15"/>
      <c r="D546" s="15"/>
      <c r="E546" s="16"/>
    </row>
    <row r="547" spans="2:5" x14ac:dyDescent="0.2">
      <c r="B547" s="14"/>
      <c r="C547" s="15"/>
      <c r="D547" s="15"/>
      <c r="E547" s="16"/>
    </row>
    <row r="548" spans="2:5" x14ac:dyDescent="0.2">
      <c r="B548" s="14"/>
      <c r="C548" s="15"/>
      <c r="D548" s="15"/>
      <c r="E548" s="16"/>
    </row>
    <row r="549" spans="2:5" x14ac:dyDescent="0.2">
      <c r="B549" s="14"/>
      <c r="C549" s="15"/>
      <c r="D549" s="15"/>
      <c r="E549" s="16"/>
    </row>
    <row r="550" spans="2:5" x14ac:dyDescent="0.2">
      <c r="B550" s="14"/>
      <c r="C550" s="15"/>
      <c r="D550" s="15"/>
      <c r="E550" s="16"/>
    </row>
    <row r="551" spans="2:5" x14ac:dyDescent="0.2">
      <c r="B551" s="14"/>
      <c r="C551" s="9"/>
      <c r="D551" s="9"/>
      <c r="E551" s="10"/>
    </row>
    <row r="552" spans="2:5" x14ac:dyDescent="0.2">
      <c r="B552" s="14"/>
      <c r="C552" s="15"/>
      <c r="D552" s="15"/>
      <c r="E552" s="16"/>
    </row>
    <row r="553" spans="2:5" x14ac:dyDescent="0.2">
      <c r="B553" s="14"/>
      <c r="C553" s="15"/>
      <c r="D553" s="15"/>
      <c r="E553" s="16"/>
    </row>
    <row r="554" spans="2:5" x14ac:dyDescent="0.2">
      <c r="B554" s="14"/>
      <c r="C554" s="15"/>
      <c r="D554" s="15"/>
      <c r="E554" s="16"/>
    </row>
    <row r="555" spans="2:5" x14ac:dyDescent="0.2">
      <c r="B555" s="14"/>
      <c r="C555" s="15"/>
      <c r="D555" s="15"/>
      <c r="E555" s="16"/>
    </row>
    <row r="556" spans="2:5" x14ac:dyDescent="0.2">
      <c r="B556" s="14"/>
      <c r="C556" s="15"/>
      <c r="D556" s="15"/>
      <c r="E556" s="16"/>
    </row>
    <row r="557" spans="2:5" x14ac:dyDescent="0.2">
      <c r="B557" s="14"/>
      <c r="C557" s="15"/>
      <c r="D557" s="15"/>
      <c r="E557" s="16"/>
    </row>
    <row r="558" spans="2:5" x14ac:dyDescent="0.2">
      <c r="B558" s="14"/>
      <c r="C558" s="15"/>
      <c r="D558" s="15"/>
      <c r="E558" s="16"/>
    </row>
    <row r="559" spans="2:5" x14ac:dyDescent="0.2">
      <c r="B559" s="14"/>
      <c r="C559" s="15"/>
      <c r="D559" s="15"/>
      <c r="E559" s="16"/>
    </row>
    <row r="560" spans="2:5" x14ac:dyDescent="0.2">
      <c r="B560" s="14"/>
      <c r="C560" s="15"/>
      <c r="D560" s="15"/>
      <c r="E560" s="16"/>
    </row>
    <row r="561" spans="2:5" x14ac:dyDescent="0.2">
      <c r="B561" s="14"/>
      <c r="C561" s="15"/>
      <c r="D561" s="15"/>
      <c r="E561" s="16"/>
    </row>
    <row r="562" spans="2:5" x14ac:dyDescent="0.2">
      <c r="B562" s="14"/>
      <c r="C562" s="15"/>
      <c r="D562" s="15"/>
      <c r="E562" s="16"/>
    </row>
    <row r="563" spans="2:5" x14ac:dyDescent="0.2">
      <c r="B563" s="14"/>
      <c r="C563" s="15"/>
      <c r="D563" s="15"/>
      <c r="E563" s="16"/>
    </row>
    <row r="564" spans="2:5" x14ac:dyDescent="0.2">
      <c r="B564" s="14"/>
      <c r="C564" s="15"/>
      <c r="D564" s="15"/>
      <c r="E564" s="16"/>
    </row>
    <row r="565" spans="2:5" x14ac:dyDescent="0.2">
      <c r="B565" s="14"/>
      <c r="C565" s="15"/>
      <c r="D565" s="15"/>
      <c r="E565" s="16"/>
    </row>
    <row r="566" spans="2:5" x14ac:dyDescent="0.2">
      <c r="B566" s="14"/>
      <c r="C566" s="15"/>
      <c r="D566" s="15"/>
      <c r="E566" s="16"/>
    </row>
    <row r="567" spans="2:5" x14ac:dyDescent="0.2">
      <c r="B567" s="14"/>
      <c r="C567" s="15"/>
      <c r="D567" s="15"/>
      <c r="E567" s="16"/>
    </row>
    <row r="568" spans="2:5" x14ac:dyDescent="0.2">
      <c r="B568" s="14"/>
      <c r="C568" s="15"/>
      <c r="D568" s="15"/>
      <c r="E568" s="16"/>
    </row>
    <row r="569" spans="2:5" x14ac:dyDescent="0.2">
      <c r="B569" s="14"/>
      <c r="C569" s="15"/>
      <c r="D569" s="15"/>
      <c r="E569" s="16"/>
    </row>
    <row r="570" spans="2:5" x14ac:dyDescent="0.2">
      <c r="B570" s="14"/>
      <c r="C570" s="15"/>
      <c r="D570" s="15"/>
      <c r="E570" s="16"/>
    </row>
    <row r="571" spans="2:5" x14ac:dyDescent="0.2">
      <c r="B571" s="14"/>
      <c r="C571" s="15"/>
      <c r="D571" s="15"/>
      <c r="E571" s="16"/>
    </row>
    <row r="572" spans="2:5" x14ac:dyDescent="0.2">
      <c r="B572" s="14"/>
      <c r="C572" s="15"/>
      <c r="D572" s="15"/>
      <c r="E572" s="16"/>
    </row>
    <row r="573" spans="2:5" x14ac:dyDescent="0.2">
      <c r="B573" s="14"/>
      <c r="C573" s="15"/>
      <c r="D573" s="15"/>
      <c r="E573" s="16"/>
    </row>
    <row r="574" spans="2:5" x14ac:dyDescent="0.2">
      <c r="B574" s="14"/>
      <c r="C574" s="15"/>
      <c r="D574" s="15"/>
      <c r="E574" s="16"/>
    </row>
    <row r="575" spans="2:5" x14ac:dyDescent="0.2">
      <c r="B575" s="14"/>
      <c r="C575" s="9"/>
      <c r="D575" s="9"/>
      <c r="E575" s="10"/>
    </row>
    <row r="576" spans="2:5" x14ac:dyDescent="0.2">
      <c r="B576" s="14"/>
      <c r="C576" s="15"/>
      <c r="D576" s="15"/>
      <c r="E576" s="16"/>
    </row>
    <row r="577" spans="2:5" x14ac:dyDescent="0.2">
      <c r="B577" s="14"/>
      <c r="C577" s="15"/>
      <c r="D577" s="15"/>
      <c r="E577" s="16"/>
    </row>
    <row r="578" spans="2:5" x14ac:dyDescent="0.2">
      <c r="B578" s="14"/>
      <c r="C578" s="15"/>
      <c r="D578" s="15"/>
      <c r="E578" s="16"/>
    </row>
    <row r="579" spans="2:5" x14ac:dyDescent="0.2">
      <c r="B579" s="14"/>
      <c r="C579" s="15"/>
      <c r="D579" s="15"/>
      <c r="E579" s="16"/>
    </row>
    <row r="580" spans="2:5" x14ac:dyDescent="0.2">
      <c r="B580" s="14"/>
      <c r="C580" s="15"/>
      <c r="D580" s="15"/>
      <c r="E580" s="16"/>
    </row>
    <row r="581" spans="2:5" x14ac:dyDescent="0.2">
      <c r="B581" s="14"/>
      <c r="C581" s="15"/>
      <c r="D581" s="15"/>
      <c r="E581" s="16"/>
    </row>
    <row r="582" spans="2:5" x14ac:dyDescent="0.2">
      <c r="B582" s="14"/>
      <c r="C582" s="15"/>
      <c r="D582" s="15"/>
      <c r="E582" s="16"/>
    </row>
    <row r="583" spans="2:5" x14ac:dyDescent="0.2">
      <c r="B583" s="14"/>
      <c r="C583" s="15"/>
      <c r="D583" s="15"/>
      <c r="E583" s="16"/>
    </row>
    <row r="584" spans="2:5" x14ac:dyDescent="0.2">
      <c r="B584" s="14"/>
      <c r="C584" s="15"/>
      <c r="D584" s="15"/>
      <c r="E584" s="16"/>
    </row>
    <row r="585" spans="2:5" x14ac:dyDescent="0.2">
      <c r="B585" s="14"/>
      <c r="C585" s="15"/>
      <c r="D585" s="15"/>
      <c r="E585" s="16"/>
    </row>
    <row r="586" spans="2:5" x14ac:dyDescent="0.2">
      <c r="B586" s="14"/>
      <c r="C586" s="15"/>
      <c r="D586" s="15"/>
      <c r="E586" s="16"/>
    </row>
    <row r="587" spans="2:5" x14ac:dyDescent="0.2">
      <c r="B587" s="14"/>
      <c r="C587" s="15"/>
      <c r="D587" s="15"/>
      <c r="E587" s="16"/>
    </row>
    <row r="588" spans="2:5" x14ac:dyDescent="0.2">
      <c r="B588" s="8"/>
      <c r="C588" s="15"/>
      <c r="D588" s="15"/>
      <c r="E588" s="16"/>
    </row>
    <row r="589" spans="2:5" x14ac:dyDescent="0.2">
      <c r="B589" s="14"/>
      <c r="C589" s="15"/>
      <c r="D589" s="15"/>
      <c r="E589" s="16"/>
    </row>
    <row r="590" spans="2:5" x14ac:dyDescent="0.2">
      <c r="B590" s="14"/>
      <c r="C590" s="15"/>
      <c r="D590" s="15"/>
      <c r="E590" s="16"/>
    </row>
    <row r="591" spans="2:5" x14ac:dyDescent="0.2">
      <c r="B591" s="14"/>
      <c r="C591" s="15"/>
      <c r="D591" s="15"/>
      <c r="E591" s="16"/>
    </row>
    <row r="592" spans="2:5" x14ac:dyDescent="0.2">
      <c r="B592" s="14"/>
      <c r="C592" s="15"/>
      <c r="D592" s="15"/>
      <c r="E592" s="16"/>
    </row>
    <row r="593" spans="2:5" x14ac:dyDescent="0.2">
      <c r="B593" s="14"/>
      <c r="C593" s="15"/>
      <c r="D593" s="15"/>
      <c r="E593" s="16"/>
    </row>
    <row r="594" spans="2:5" x14ac:dyDescent="0.2">
      <c r="B594" s="14"/>
      <c r="C594" s="15"/>
      <c r="D594" s="15"/>
      <c r="E594" s="16"/>
    </row>
    <row r="595" spans="2:5" x14ac:dyDescent="0.2">
      <c r="B595" s="14"/>
      <c r="C595" s="15"/>
      <c r="D595" s="15"/>
      <c r="E595" s="16"/>
    </row>
    <row r="596" spans="2:5" x14ac:dyDescent="0.2">
      <c r="B596" s="14"/>
      <c r="C596" s="15"/>
      <c r="D596" s="15"/>
      <c r="E596" s="16"/>
    </row>
    <row r="597" spans="2:5" x14ac:dyDescent="0.2">
      <c r="B597" s="14"/>
      <c r="C597" s="15"/>
      <c r="D597" s="15"/>
      <c r="E597" s="16"/>
    </row>
    <row r="598" spans="2:5" x14ac:dyDescent="0.2">
      <c r="B598" s="14"/>
      <c r="C598" s="15"/>
      <c r="D598" s="15"/>
      <c r="E598" s="16"/>
    </row>
    <row r="599" spans="2:5" x14ac:dyDescent="0.2">
      <c r="B599" s="14"/>
      <c r="C599" s="15"/>
      <c r="D599" s="15"/>
      <c r="E599" s="16"/>
    </row>
    <row r="600" spans="2:5" x14ac:dyDescent="0.2">
      <c r="B600" s="14"/>
      <c r="C600" s="15"/>
      <c r="D600" s="15"/>
      <c r="E600" s="16"/>
    </row>
    <row r="601" spans="2:5" x14ac:dyDescent="0.2">
      <c r="B601" s="14"/>
      <c r="C601" s="15"/>
      <c r="D601" s="15"/>
      <c r="E601" s="16"/>
    </row>
    <row r="602" spans="2:5" x14ac:dyDescent="0.2">
      <c r="B602" s="14"/>
      <c r="C602" s="15"/>
      <c r="D602" s="15"/>
      <c r="E602" s="16"/>
    </row>
    <row r="603" spans="2:5" x14ac:dyDescent="0.2">
      <c r="B603" s="14"/>
      <c r="C603" s="15"/>
      <c r="D603" s="15"/>
      <c r="E603" s="16"/>
    </row>
    <row r="604" spans="2:5" x14ac:dyDescent="0.2">
      <c r="B604" s="14"/>
      <c r="C604" s="15"/>
      <c r="D604" s="15"/>
      <c r="E604" s="16"/>
    </row>
    <row r="605" spans="2:5" x14ac:dyDescent="0.2">
      <c r="B605" s="14"/>
      <c r="C605" s="15"/>
      <c r="D605" s="15"/>
      <c r="E605" s="16"/>
    </row>
    <row r="606" spans="2:5" x14ac:dyDescent="0.2">
      <c r="B606" s="14"/>
      <c r="C606" s="9"/>
      <c r="D606" s="9"/>
      <c r="E606" s="10"/>
    </row>
    <row r="607" spans="2:5" x14ac:dyDescent="0.2">
      <c r="B607" s="14"/>
      <c r="C607" s="15"/>
      <c r="D607" s="15"/>
      <c r="E607" s="16"/>
    </row>
    <row r="608" spans="2:5" x14ac:dyDescent="0.2">
      <c r="B608" s="14"/>
      <c r="C608" s="15"/>
      <c r="D608" s="15"/>
      <c r="E608" s="16"/>
    </row>
    <row r="609" spans="2:5" x14ac:dyDescent="0.2">
      <c r="B609" s="14"/>
      <c r="C609" s="15"/>
      <c r="D609" s="15"/>
      <c r="E609" s="16"/>
    </row>
    <row r="610" spans="2:5" x14ac:dyDescent="0.2">
      <c r="B610" s="14"/>
      <c r="C610" s="15"/>
      <c r="D610" s="15"/>
      <c r="E610" s="16"/>
    </row>
    <row r="611" spans="2:5" x14ac:dyDescent="0.2">
      <c r="B611" s="14"/>
      <c r="C611" s="15"/>
      <c r="D611" s="15"/>
      <c r="E611" s="16"/>
    </row>
    <row r="612" spans="2:5" x14ac:dyDescent="0.2">
      <c r="B612" s="14"/>
      <c r="C612" s="15"/>
      <c r="D612" s="15"/>
      <c r="E612" s="16"/>
    </row>
    <row r="613" spans="2:5" x14ac:dyDescent="0.2">
      <c r="B613" s="14"/>
      <c r="C613" s="15"/>
      <c r="D613" s="15"/>
      <c r="E613" s="16"/>
    </row>
    <row r="614" spans="2:5" x14ac:dyDescent="0.2">
      <c r="B614" s="14"/>
      <c r="C614" s="15"/>
      <c r="D614" s="15"/>
      <c r="E614" s="16"/>
    </row>
    <row r="615" spans="2:5" x14ac:dyDescent="0.2">
      <c r="B615" s="14"/>
      <c r="C615" s="15"/>
      <c r="D615" s="15"/>
      <c r="E615" s="16"/>
    </row>
    <row r="616" spans="2:5" x14ac:dyDescent="0.2">
      <c r="B616" s="14"/>
      <c r="C616" s="15"/>
      <c r="D616" s="15"/>
      <c r="E616" s="16"/>
    </row>
    <row r="617" spans="2:5" x14ac:dyDescent="0.2">
      <c r="B617" s="14"/>
      <c r="C617" s="15"/>
      <c r="D617" s="15"/>
      <c r="E617" s="16"/>
    </row>
    <row r="618" spans="2:5" x14ac:dyDescent="0.2">
      <c r="B618" s="14"/>
      <c r="C618" s="15"/>
      <c r="D618" s="15"/>
      <c r="E618" s="16"/>
    </row>
    <row r="619" spans="2:5" x14ac:dyDescent="0.2">
      <c r="B619" s="14"/>
      <c r="C619" s="15"/>
      <c r="D619" s="15"/>
      <c r="E619" s="16"/>
    </row>
    <row r="620" spans="2:5" x14ac:dyDescent="0.2">
      <c r="B620" s="14"/>
      <c r="C620" s="15"/>
      <c r="D620" s="15"/>
      <c r="E620" s="16"/>
    </row>
    <row r="621" spans="2:5" x14ac:dyDescent="0.2">
      <c r="B621" s="14"/>
      <c r="C621" s="15"/>
      <c r="D621" s="15"/>
      <c r="E621" s="16"/>
    </row>
    <row r="622" spans="2:5" x14ac:dyDescent="0.2">
      <c r="B622" s="14"/>
      <c r="C622" s="15"/>
      <c r="D622" s="15"/>
      <c r="E622" s="16"/>
    </row>
    <row r="623" spans="2:5" x14ac:dyDescent="0.2">
      <c r="B623" s="14"/>
      <c r="C623" s="15"/>
      <c r="D623" s="15"/>
      <c r="E623" s="16"/>
    </row>
    <row r="624" spans="2:5" x14ac:dyDescent="0.2">
      <c r="B624" s="14"/>
      <c r="C624" s="15"/>
      <c r="D624" s="15"/>
      <c r="E624" s="16"/>
    </row>
    <row r="625" spans="2:5" x14ac:dyDescent="0.2">
      <c r="B625" s="14"/>
      <c r="C625" s="15"/>
      <c r="D625" s="15"/>
      <c r="E625" s="16"/>
    </row>
    <row r="626" spans="2:5" x14ac:dyDescent="0.2">
      <c r="B626" s="14"/>
      <c r="C626" s="15"/>
      <c r="D626" s="15"/>
      <c r="E626" s="16"/>
    </row>
    <row r="627" spans="2:5" x14ac:dyDescent="0.2">
      <c r="B627" s="14"/>
      <c r="C627" s="15"/>
      <c r="D627" s="15"/>
      <c r="E627" s="16"/>
    </row>
    <row r="628" spans="2:5" x14ac:dyDescent="0.2">
      <c r="B628" s="14"/>
      <c r="C628" s="15"/>
      <c r="D628" s="15"/>
      <c r="E628" s="16"/>
    </row>
    <row r="629" spans="2:5" x14ac:dyDescent="0.2">
      <c r="B629" s="14"/>
      <c r="C629" s="15"/>
      <c r="D629" s="15"/>
      <c r="E629" s="16"/>
    </row>
    <row r="630" spans="2:5" x14ac:dyDescent="0.2">
      <c r="B630" s="14"/>
      <c r="C630" s="15"/>
      <c r="D630" s="15"/>
      <c r="E630" s="16"/>
    </row>
    <row r="631" spans="2:5" x14ac:dyDescent="0.2">
      <c r="B631" s="14"/>
      <c r="C631" s="15"/>
      <c r="D631" s="15"/>
      <c r="E631" s="16"/>
    </row>
    <row r="632" spans="2:5" x14ac:dyDescent="0.2">
      <c r="B632" s="14"/>
      <c r="C632" s="15"/>
      <c r="D632" s="15"/>
      <c r="E632" s="16"/>
    </row>
    <row r="633" spans="2:5" x14ac:dyDescent="0.2">
      <c r="B633" s="14"/>
      <c r="C633" s="15"/>
      <c r="D633" s="15"/>
      <c r="E633" s="16"/>
    </row>
    <row r="634" spans="2:5" x14ac:dyDescent="0.2">
      <c r="B634" s="14"/>
      <c r="C634" s="15"/>
      <c r="D634" s="15"/>
      <c r="E634" s="16"/>
    </row>
    <row r="635" spans="2:5" x14ac:dyDescent="0.2">
      <c r="B635" s="14"/>
      <c r="C635" s="15"/>
      <c r="D635" s="15"/>
      <c r="E635" s="16"/>
    </row>
    <row r="636" spans="2:5" x14ac:dyDescent="0.2">
      <c r="B636" s="14"/>
      <c r="C636" s="15"/>
      <c r="D636" s="15"/>
      <c r="E636" s="16"/>
    </row>
    <row r="637" spans="2:5" x14ac:dyDescent="0.2">
      <c r="B637" s="14"/>
      <c r="C637" s="15"/>
      <c r="D637" s="15"/>
      <c r="E637" s="16"/>
    </row>
    <row r="638" spans="2:5" x14ac:dyDescent="0.2">
      <c r="B638" s="14"/>
      <c r="C638" s="15"/>
      <c r="D638" s="15"/>
      <c r="E638" s="16"/>
    </row>
    <row r="639" spans="2:5" x14ac:dyDescent="0.2">
      <c r="B639" s="14"/>
      <c r="C639" s="15"/>
      <c r="D639" s="15"/>
      <c r="E639" s="16"/>
    </row>
    <row r="640" spans="2:5" x14ac:dyDescent="0.2">
      <c r="B640" s="14"/>
      <c r="C640" s="15"/>
      <c r="D640" s="15"/>
      <c r="E640" s="16"/>
    </row>
    <row r="641" spans="2:5" x14ac:dyDescent="0.2">
      <c r="B641" s="14"/>
      <c r="C641" s="15"/>
      <c r="D641" s="15"/>
      <c r="E641" s="16"/>
    </row>
    <row r="642" spans="2:5" x14ac:dyDescent="0.2">
      <c r="B642" s="14"/>
      <c r="C642" s="15"/>
      <c r="D642" s="15"/>
      <c r="E642" s="16"/>
    </row>
    <row r="643" spans="2:5" x14ac:dyDescent="0.2">
      <c r="B643" s="14"/>
      <c r="C643" s="9"/>
      <c r="D643" s="9"/>
      <c r="E643" s="10"/>
    </row>
    <row r="644" spans="2:5" x14ac:dyDescent="0.2">
      <c r="B644" s="14"/>
      <c r="C644" s="15"/>
      <c r="D644" s="15"/>
      <c r="E644" s="16"/>
    </row>
    <row r="645" spans="2:5" x14ac:dyDescent="0.2">
      <c r="B645" s="14"/>
      <c r="C645" s="15"/>
      <c r="D645" s="15"/>
      <c r="E645" s="16"/>
    </row>
    <row r="646" spans="2:5" x14ac:dyDescent="0.2">
      <c r="B646" s="14"/>
      <c r="C646" s="15"/>
      <c r="D646" s="15"/>
      <c r="E646" s="16"/>
    </row>
    <row r="647" spans="2:5" x14ac:dyDescent="0.2">
      <c r="B647" s="14"/>
      <c r="C647" s="15"/>
      <c r="D647" s="15"/>
      <c r="E647" s="16"/>
    </row>
    <row r="648" spans="2:5" x14ac:dyDescent="0.2">
      <c r="B648" s="14"/>
      <c r="C648" s="15"/>
      <c r="D648" s="15"/>
      <c r="E648" s="16"/>
    </row>
    <row r="649" spans="2:5" x14ac:dyDescent="0.2">
      <c r="B649" s="14"/>
      <c r="C649" s="15"/>
      <c r="D649" s="15"/>
      <c r="E649" s="16"/>
    </row>
    <row r="650" spans="2:5" x14ac:dyDescent="0.2">
      <c r="B650" s="14"/>
      <c r="C650" s="15"/>
      <c r="D650" s="15"/>
      <c r="E650" s="16"/>
    </row>
    <row r="651" spans="2:5" x14ac:dyDescent="0.2">
      <c r="B651" s="14"/>
      <c r="C651" s="15"/>
      <c r="D651" s="15"/>
      <c r="E651" s="16"/>
    </row>
    <row r="652" spans="2:5" x14ac:dyDescent="0.2">
      <c r="B652" s="14"/>
      <c r="C652" s="15"/>
      <c r="D652" s="15"/>
      <c r="E652" s="16"/>
    </row>
    <row r="653" spans="2:5" x14ac:dyDescent="0.2">
      <c r="B653" s="14"/>
      <c r="C653" s="15"/>
      <c r="D653" s="15"/>
      <c r="E653" s="16"/>
    </row>
    <row r="654" spans="2:5" x14ac:dyDescent="0.2">
      <c r="B654" s="14"/>
      <c r="C654" s="15"/>
      <c r="D654" s="15"/>
      <c r="E654" s="16"/>
    </row>
    <row r="655" spans="2:5" x14ac:dyDescent="0.2">
      <c r="B655" s="14"/>
      <c r="C655" s="15"/>
      <c r="D655" s="15"/>
      <c r="E655" s="16"/>
    </row>
    <row r="656" spans="2:5" x14ac:dyDescent="0.2">
      <c r="B656" s="8"/>
      <c r="C656" s="15"/>
      <c r="D656" s="15"/>
      <c r="E656" s="16"/>
    </row>
    <row r="657" spans="2:5" x14ac:dyDescent="0.2">
      <c r="B657" s="14"/>
      <c r="C657" s="15"/>
      <c r="D657" s="15"/>
      <c r="E657" s="16"/>
    </row>
    <row r="658" spans="2:5" x14ac:dyDescent="0.2">
      <c r="B658" s="14"/>
      <c r="C658" s="15"/>
      <c r="D658" s="15"/>
      <c r="E658" s="16"/>
    </row>
    <row r="659" spans="2:5" x14ac:dyDescent="0.2">
      <c r="B659" s="14"/>
      <c r="C659" s="15"/>
      <c r="D659" s="15"/>
      <c r="E659" s="16"/>
    </row>
    <row r="660" spans="2:5" x14ac:dyDescent="0.2">
      <c r="B660" s="14"/>
      <c r="C660" s="15"/>
      <c r="D660" s="15"/>
      <c r="E660" s="16"/>
    </row>
    <row r="661" spans="2:5" x14ac:dyDescent="0.2">
      <c r="B661" s="14"/>
      <c r="C661" s="15"/>
      <c r="D661" s="15"/>
      <c r="E661" s="16"/>
    </row>
    <row r="662" spans="2:5" x14ac:dyDescent="0.2">
      <c r="B662" s="14"/>
      <c r="C662" s="15"/>
      <c r="D662" s="15"/>
      <c r="E662" s="16"/>
    </row>
    <row r="663" spans="2:5" x14ac:dyDescent="0.2">
      <c r="B663" s="14"/>
      <c r="C663" s="15"/>
      <c r="D663" s="15"/>
      <c r="E663" s="16"/>
    </row>
    <row r="664" spans="2:5" x14ac:dyDescent="0.2">
      <c r="B664" s="14"/>
      <c r="C664" s="15"/>
      <c r="D664" s="15"/>
      <c r="E664" s="16"/>
    </row>
    <row r="665" spans="2:5" x14ac:dyDescent="0.2">
      <c r="B665" s="14"/>
      <c r="C665" s="15"/>
      <c r="D665" s="15"/>
      <c r="E665" s="16"/>
    </row>
    <row r="666" spans="2:5" x14ac:dyDescent="0.2">
      <c r="B666" s="14"/>
      <c r="C666" s="15"/>
      <c r="D666" s="15"/>
      <c r="E666" s="16"/>
    </row>
    <row r="667" spans="2:5" x14ac:dyDescent="0.2">
      <c r="B667" s="14"/>
      <c r="C667" s="15"/>
      <c r="D667" s="15"/>
      <c r="E667" s="16"/>
    </row>
    <row r="668" spans="2:5" x14ac:dyDescent="0.2">
      <c r="B668" s="14"/>
      <c r="C668" s="15"/>
      <c r="D668" s="15"/>
      <c r="E668" s="16"/>
    </row>
    <row r="669" spans="2:5" x14ac:dyDescent="0.2">
      <c r="B669" s="14"/>
      <c r="C669" s="9"/>
      <c r="D669" s="9"/>
      <c r="E669" s="10"/>
    </row>
    <row r="670" spans="2:5" x14ac:dyDescent="0.2">
      <c r="B670" s="14"/>
      <c r="C670" s="15"/>
      <c r="D670" s="15"/>
      <c r="E670" s="16"/>
    </row>
    <row r="671" spans="2:5" x14ac:dyDescent="0.2">
      <c r="B671" s="14"/>
      <c r="C671" s="15"/>
      <c r="D671" s="15"/>
      <c r="E671" s="16"/>
    </row>
    <row r="672" spans="2:5" x14ac:dyDescent="0.2">
      <c r="B672" s="14"/>
      <c r="C672" s="15"/>
      <c r="D672" s="15"/>
      <c r="E672" s="16"/>
    </row>
    <row r="673" spans="2:5" x14ac:dyDescent="0.2">
      <c r="B673" s="14"/>
      <c r="C673" s="15"/>
      <c r="D673" s="15"/>
      <c r="E673" s="16"/>
    </row>
    <row r="674" spans="2:5" x14ac:dyDescent="0.2">
      <c r="B674" s="14"/>
      <c r="C674" s="15"/>
      <c r="D674" s="15"/>
      <c r="E674" s="16"/>
    </row>
    <row r="675" spans="2:5" x14ac:dyDescent="0.2">
      <c r="B675" s="14"/>
      <c r="C675" s="15"/>
      <c r="D675" s="15"/>
      <c r="E675" s="16"/>
    </row>
    <row r="676" spans="2:5" x14ac:dyDescent="0.2">
      <c r="B676" s="14"/>
      <c r="C676" s="15"/>
      <c r="D676" s="15"/>
      <c r="E676" s="16"/>
    </row>
    <row r="677" spans="2:5" x14ac:dyDescent="0.2">
      <c r="B677" s="14"/>
      <c r="C677" s="15"/>
      <c r="D677" s="15"/>
      <c r="E677" s="16"/>
    </row>
    <row r="678" spans="2:5" x14ac:dyDescent="0.2">
      <c r="B678" s="14"/>
      <c r="C678" s="15"/>
      <c r="D678" s="15"/>
      <c r="E678" s="16"/>
    </row>
    <row r="679" spans="2:5" x14ac:dyDescent="0.2">
      <c r="B679" s="14"/>
      <c r="C679" s="15"/>
      <c r="D679" s="15"/>
      <c r="E679" s="16"/>
    </row>
    <row r="680" spans="2:5" x14ac:dyDescent="0.2">
      <c r="B680" s="14"/>
      <c r="C680" s="15"/>
      <c r="D680" s="15"/>
      <c r="E680" s="16"/>
    </row>
    <row r="681" spans="2:5" x14ac:dyDescent="0.2">
      <c r="B681" s="14"/>
      <c r="C681" s="15"/>
      <c r="D681" s="15"/>
      <c r="E681" s="16"/>
    </row>
    <row r="682" spans="2:5" x14ac:dyDescent="0.2">
      <c r="B682" s="14"/>
      <c r="C682" s="15"/>
      <c r="D682" s="15"/>
      <c r="E682" s="16"/>
    </row>
    <row r="683" spans="2:5" x14ac:dyDescent="0.2">
      <c r="B683" s="14"/>
      <c r="C683" s="15"/>
      <c r="D683" s="15"/>
      <c r="E683" s="16"/>
    </row>
    <row r="684" spans="2:5" x14ac:dyDescent="0.2">
      <c r="B684" s="14"/>
      <c r="C684" s="15"/>
      <c r="D684" s="15"/>
      <c r="E684" s="16"/>
    </row>
    <row r="685" spans="2:5" x14ac:dyDescent="0.2">
      <c r="B685" s="14"/>
      <c r="C685" s="15"/>
      <c r="D685" s="15"/>
      <c r="E685" s="16"/>
    </row>
    <row r="686" spans="2:5" x14ac:dyDescent="0.2">
      <c r="B686" s="8"/>
      <c r="C686" s="15"/>
      <c r="D686" s="15"/>
      <c r="E686" s="16"/>
    </row>
    <row r="687" spans="2:5" x14ac:dyDescent="0.2">
      <c r="B687" s="14"/>
      <c r="C687" s="15"/>
      <c r="D687" s="15"/>
      <c r="E687" s="16"/>
    </row>
    <row r="688" spans="2:5" x14ac:dyDescent="0.2">
      <c r="B688" s="14"/>
      <c r="C688" s="15"/>
      <c r="D688" s="15"/>
      <c r="E688" s="16"/>
    </row>
    <row r="689" spans="2:5" x14ac:dyDescent="0.2">
      <c r="B689" s="14"/>
      <c r="C689" s="15"/>
      <c r="D689" s="15"/>
      <c r="E689" s="16"/>
    </row>
    <row r="690" spans="2:5" x14ac:dyDescent="0.2">
      <c r="B690" s="14"/>
      <c r="C690" s="15"/>
      <c r="D690" s="15"/>
      <c r="E690" s="16"/>
    </row>
    <row r="691" spans="2:5" x14ac:dyDescent="0.2">
      <c r="B691" s="14"/>
      <c r="C691" s="15"/>
      <c r="D691" s="15"/>
      <c r="E691" s="16"/>
    </row>
    <row r="692" spans="2:5" x14ac:dyDescent="0.2">
      <c r="B692" s="14"/>
      <c r="C692" s="15"/>
      <c r="D692" s="15"/>
      <c r="E692" s="16"/>
    </row>
    <row r="693" spans="2:5" x14ac:dyDescent="0.2">
      <c r="B693" s="14"/>
      <c r="C693" s="15"/>
      <c r="D693" s="15"/>
      <c r="E693" s="16"/>
    </row>
    <row r="694" spans="2:5" x14ac:dyDescent="0.2">
      <c r="B694" s="14"/>
      <c r="C694" s="15"/>
      <c r="D694" s="15"/>
      <c r="E694" s="16"/>
    </row>
    <row r="695" spans="2:5" x14ac:dyDescent="0.2">
      <c r="B695" s="14"/>
      <c r="C695" s="15"/>
      <c r="D695" s="15"/>
      <c r="E695" s="16"/>
    </row>
    <row r="696" spans="2:5" x14ac:dyDescent="0.2">
      <c r="B696" s="14"/>
      <c r="C696" s="15"/>
      <c r="D696" s="15"/>
      <c r="E696" s="16"/>
    </row>
    <row r="697" spans="2:5" x14ac:dyDescent="0.2">
      <c r="B697" s="14"/>
      <c r="C697" s="15"/>
      <c r="D697" s="15"/>
      <c r="E697" s="16"/>
    </row>
    <row r="698" spans="2:5" x14ac:dyDescent="0.2">
      <c r="B698" s="14"/>
      <c r="C698" s="15"/>
      <c r="D698" s="15"/>
      <c r="E698" s="16"/>
    </row>
    <row r="699" spans="2:5" x14ac:dyDescent="0.2">
      <c r="B699" s="14"/>
      <c r="C699" s="15"/>
      <c r="D699" s="15"/>
      <c r="E699" s="16"/>
    </row>
    <row r="700" spans="2:5" x14ac:dyDescent="0.2">
      <c r="B700" s="14"/>
      <c r="C700" s="15"/>
      <c r="D700" s="15"/>
      <c r="E700" s="16"/>
    </row>
    <row r="701" spans="2:5" x14ac:dyDescent="0.2">
      <c r="B701" s="14"/>
      <c r="C701" s="15"/>
      <c r="D701" s="15"/>
      <c r="E701" s="16"/>
    </row>
    <row r="702" spans="2:5" x14ac:dyDescent="0.2">
      <c r="B702" s="14"/>
      <c r="C702" s="15"/>
      <c r="D702" s="15"/>
      <c r="E702" s="16"/>
    </row>
    <row r="703" spans="2:5" x14ac:dyDescent="0.2">
      <c r="B703" s="14"/>
      <c r="C703" s="15"/>
      <c r="D703" s="15"/>
      <c r="E703" s="16"/>
    </row>
    <row r="704" spans="2:5" x14ac:dyDescent="0.2">
      <c r="B704" s="14"/>
      <c r="C704" s="15"/>
      <c r="D704" s="15"/>
      <c r="E704" s="16"/>
    </row>
    <row r="705" spans="2:5" x14ac:dyDescent="0.2">
      <c r="B705" s="14"/>
      <c r="C705" s="15"/>
      <c r="D705" s="15"/>
      <c r="E705" s="16"/>
    </row>
    <row r="706" spans="2:5" x14ac:dyDescent="0.2">
      <c r="B706" s="14"/>
      <c r="C706" s="15"/>
      <c r="D706" s="15"/>
      <c r="E706" s="16"/>
    </row>
    <row r="707" spans="2:5" x14ac:dyDescent="0.2">
      <c r="B707" s="14"/>
      <c r="C707" s="15"/>
      <c r="D707" s="15"/>
      <c r="E707" s="16"/>
    </row>
    <row r="708" spans="2:5" x14ac:dyDescent="0.2">
      <c r="B708" s="14"/>
      <c r="C708" s="15"/>
      <c r="D708" s="15"/>
      <c r="E708" s="16"/>
    </row>
    <row r="709" spans="2:5" x14ac:dyDescent="0.2">
      <c r="B709" s="14"/>
      <c r="C709" s="15"/>
      <c r="D709" s="15"/>
      <c r="E709" s="16"/>
    </row>
    <row r="710" spans="2:5" x14ac:dyDescent="0.2">
      <c r="B710" s="14"/>
      <c r="C710" s="15"/>
      <c r="D710" s="15"/>
      <c r="E710" s="16"/>
    </row>
    <row r="711" spans="2:5" x14ac:dyDescent="0.2">
      <c r="B711" s="14"/>
      <c r="C711" s="15"/>
      <c r="D711" s="15"/>
      <c r="E711" s="16"/>
    </row>
    <row r="712" spans="2:5" x14ac:dyDescent="0.2">
      <c r="B712" s="14"/>
      <c r="C712" s="15"/>
      <c r="D712" s="15"/>
      <c r="E712" s="16"/>
    </row>
    <row r="713" spans="2:5" x14ac:dyDescent="0.2">
      <c r="B713" s="14"/>
      <c r="C713" s="15"/>
      <c r="D713" s="15"/>
      <c r="E713" s="16"/>
    </row>
    <row r="714" spans="2:5" x14ac:dyDescent="0.2">
      <c r="B714" s="14"/>
      <c r="C714" s="15"/>
      <c r="D714" s="15"/>
      <c r="E714" s="16"/>
    </row>
    <row r="715" spans="2:5" x14ac:dyDescent="0.2">
      <c r="B715" s="14"/>
      <c r="C715" s="15"/>
      <c r="D715" s="15"/>
      <c r="E715" s="16"/>
    </row>
    <row r="716" spans="2:5" x14ac:dyDescent="0.2">
      <c r="B716" s="14"/>
      <c r="C716" s="15"/>
      <c r="D716" s="15"/>
      <c r="E716" s="16"/>
    </row>
    <row r="717" spans="2:5" x14ac:dyDescent="0.2">
      <c r="B717" s="14"/>
      <c r="C717" s="15"/>
      <c r="D717" s="15"/>
      <c r="E717" s="16"/>
    </row>
    <row r="718" spans="2:5" x14ac:dyDescent="0.2">
      <c r="B718" s="14"/>
      <c r="C718" s="9"/>
      <c r="D718" s="9"/>
      <c r="E718" s="10"/>
    </row>
    <row r="719" spans="2:5" x14ac:dyDescent="0.2">
      <c r="B719" s="14"/>
      <c r="C719" s="15"/>
      <c r="D719" s="15"/>
      <c r="E719" s="16"/>
    </row>
    <row r="720" spans="2:5" x14ac:dyDescent="0.2">
      <c r="B720" s="14"/>
      <c r="C720" s="15"/>
      <c r="D720" s="15"/>
      <c r="E720" s="16"/>
    </row>
    <row r="721" spans="2:5" x14ac:dyDescent="0.2">
      <c r="B721" s="14"/>
      <c r="C721" s="15"/>
      <c r="D721" s="15"/>
      <c r="E721" s="16"/>
    </row>
    <row r="722" spans="2:5" x14ac:dyDescent="0.2">
      <c r="B722" s="14"/>
      <c r="C722" s="15"/>
      <c r="D722" s="15"/>
      <c r="E722" s="16"/>
    </row>
    <row r="723" spans="2:5" x14ac:dyDescent="0.2">
      <c r="B723" s="14"/>
      <c r="C723" s="15"/>
      <c r="D723" s="15"/>
      <c r="E723" s="16"/>
    </row>
    <row r="724" spans="2:5" x14ac:dyDescent="0.2">
      <c r="B724" s="14"/>
      <c r="C724" s="15"/>
      <c r="D724" s="15"/>
      <c r="E724" s="16"/>
    </row>
    <row r="725" spans="2:5" x14ac:dyDescent="0.2">
      <c r="B725" s="14"/>
      <c r="C725" s="15"/>
      <c r="D725" s="15"/>
      <c r="E725" s="16"/>
    </row>
    <row r="726" spans="2:5" x14ac:dyDescent="0.2">
      <c r="B726" s="14"/>
      <c r="C726" s="15"/>
      <c r="D726" s="15"/>
      <c r="E726" s="16"/>
    </row>
    <row r="727" spans="2:5" x14ac:dyDescent="0.2">
      <c r="B727" s="14"/>
      <c r="C727" s="15"/>
      <c r="D727" s="15"/>
      <c r="E727" s="16"/>
    </row>
    <row r="728" spans="2:5" x14ac:dyDescent="0.2">
      <c r="B728" s="14"/>
      <c r="C728" s="15"/>
      <c r="D728" s="15"/>
      <c r="E728" s="16"/>
    </row>
    <row r="729" spans="2:5" x14ac:dyDescent="0.2">
      <c r="B729" s="14"/>
      <c r="C729" s="15"/>
      <c r="D729" s="15"/>
      <c r="E729" s="16"/>
    </row>
    <row r="730" spans="2:5" x14ac:dyDescent="0.2">
      <c r="B730" s="14"/>
      <c r="C730" s="15"/>
      <c r="D730" s="15"/>
      <c r="E730" s="16"/>
    </row>
    <row r="731" spans="2:5" x14ac:dyDescent="0.2">
      <c r="B731" s="14"/>
      <c r="C731" s="15"/>
      <c r="D731" s="15"/>
      <c r="E731" s="16"/>
    </row>
    <row r="732" spans="2:5" x14ac:dyDescent="0.2">
      <c r="B732" s="14"/>
      <c r="C732" s="15"/>
      <c r="D732" s="15"/>
      <c r="E732" s="16"/>
    </row>
    <row r="733" spans="2:5" x14ac:dyDescent="0.2">
      <c r="B733" s="14"/>
      <c r="C733" s="15"/>
      <c r="D733" s="15"/>
      <c r="E733" s="16"/>
    </row>
    <row r="734" spans="2:5" x14ac:dyDescent="0.2">
      <c r="B734" s="14"/>
      <c r="C734" s="15"/>
      <c r="D734" s="15"/>
      <c r="E734" s="16"/>
    </row>
    <row r="735" spans="2:5" x14ac:dyDescent="0.2">
      <c r="B735" s="14"/>
      <c r="C735" s="15"/>
      <c r="D735" s="15"/>
      <c r="E735" s="16"/>
    </row>
    <row r="736" spans="2:5" x14ac:dyDescent="0.2">
      <c r="B736" s="14"/>
      <c r="C736" s="15"/>
      <c r="D736" s="15"/>
      <c r="E736" s="16"/>
    </row>
    <row r="737" spans="2:5" x14ac:dyDescent="0.2">
      <c r="B737" s="14"/>
      <c r="C737" s="15"/>
      <c r="D737" s="15"/>
      <c r="E737" s="16"/>
    </row>
    <row r="738" spans="2:5" x14ac:dyDescent="0.2">
      <c r="B738" s="14"/>
      <c r="C738" s="15"/>
      <c r="D738" s="15"/>
      <c r="E738" s="16"/>
    </row>
    <row r="739" spans="2:5" x14ac:dyDescent="0.2">
      <c r="B739" s="14"/>
      <c r="C739" s="15"/>
      <c r="D739" s="15"/>
      <c r="E739" s="16"/>
    </row>
    <row r="740" spans="2:5" x14ac:dyDescent="0.2">
      <c r="B740" s="14"/>
      <c r="C740" s="15"/>
      <c r="D740" s="15"/>
      <c r="E740" s="16"/>
    </row>
    <row r="741" spans="2:5" x14ac:dyDescent="0.2">
      <c r="B741" s="14"/>
      <c r="C741" s="15"/>
      <c r="D741" s="15"/>
      <c r="E741" s="16"/>
    </row>
    <row r="742" spans="2:5" x14ac:dyDescent="0.2">
      <c r="B742" s="14"/>
      <c r="C742" s="15"/>
      <c r="D742" s="15"/>
      <c r="E742" s="16"/>
    </row>
    <row r="743" spans="2:5" x14ac:dyDescent="0.2">
      <c r="B743" s="14"/>
      <c r="C743" s="15"/>
      <c r="D743" s="15"/>
      <c r="E743" s="16"/>
    </row>
    <row r="744" spans="2:5" x14ac:dyDescent="0.2">
      <c r="B744" s="14"/>
      <c r="C744" s="15"/>
      <c r="D744" s="15"/>
      <c r="E744" s="16"/>
    </row>
    <row r="745" spans="2:5" x14ac:dyDescent="0.2">
      <c r="B745" s="14"/>
      <c r="C745" s="15"/>
      <c r="D745" s="15"/>
      <c r="E745" s="16"/>
    </row>
    <row r="746" spans="2:5" x14ac:dyDescent="0.2">
      <c r="B746" s="14"/>
      <c r="C746" s="15"/>
      <c r="D746" s="15"/>
      <c r="E746" s="16"/>
    </row>
    <row r="747" spans="2:5" x14ac:dyDescent="0.2">
      <c r="B747" s="14"/>
      <c r="C747" s="15"/>
      <c r="D747" s="15"/>
      <c r="E747" s="16"/>
    </row>
    <row r="748" spans="2:5" x14ac:dyDescent="0.2">
      <c r="B748" s="14"/>
      <c r="C748" s="15"/>
      <c r="D748" s="15"/>
      <c r="E748" s="16"/>
    </row>
    <row r="749" spans="2:5" x14ac:dyDescent="0.2">
      <c r="B749" s="14"/>
      <c r="C749" s="15"/>
      <c r="D749" s="15"/>
      <c r="E749" s="16"/>
    </row>
    <row r="750" spans="2:5" x14ac:dyDescent="0.2">
      <c r="B750" s="14"/>
      <c r="C750" s="15"/>
      <c r="D750" s="15"/>
      <c r="E750" s="16"/>
    </row>
    <row r="751" spans="2:5" x14ac:dyDescent="0.2">
      <c r="B751" s="14"/>
      <c r="C751" s="15"/>
      <c r="D751" s="15"/>
      <c r="E751" s="16"/>
    </row>
    <row r="752" spans="2:5" x14ac:dyDescent="0.2">
      <c r="B752" s="8"/>
      <c r="C752" s="15"/>
      <c r="D752" s="15"/>
      <c r="E752" s="16"/>
    </row>
    <row r="753" spans="2:5" x14ac:dyDescent="0.2">
      <c r="B753" s="14"/>
      <c r="C753" s="15"/>
      <c r="D753" s="15"/>
      <c r="E753" s="16"/>
    </row>
    <row r="754" spans="2:5" x14ac:dyDescent="0.2">
      <c r="B754" s="14"/>
      <c r="C754" s="15"/>
      <c r="D754" s="15"/>
      <c r="E754" s="16"/>
    </row>
    <row r="755" spans="2:5" x14ac:dyDescent="0.2">
      <c r="B755" s="14"/>
      <c r="C755" s="15"/>
      <c r="D755" s="15"/>
      <c r="E755" s="16"/>
    </row>
    <row r="756" spans="2:5" x14ac:dyDescent="0.2">
      <c r="B756" s="14"/>
      <c r="C756" s="15"/>
      <c r="D756" s="15"/>
      <c r="E756" s="16"/>
    </row>
    <row r="757" spans="2:5" x14ac:dyDescent="0.2">
      <c r="B757" s="14"/>
      <c r="C757" s="15"/>
      <c r="D757" s="15"/>
      <c r="E757" s="16"/>
    </row>
    <row r="758" spans="2:5" x14ac:dyDescent="0.2">
      <c r="B758" s="14"/>
      <c r="C758" s="15"/>
      <c r="D758" s="15"/>
      <c r="E758" s="16"/>
    </row>
    <row r="759" spans="2:5" x14ac:dyDescent="0.2">
      <c r="B759" s="14"/>
      <c r="C759" s="15"/>
      <c r="D759" s="15"/>
      <c r="E759" s="16"/>
    </row>
    <row r="760" spans="2:5" x14ac:dyDescent="0.2">
      <c r="B760" s="14"/>
      <c r="C760" s="9"/>
      <c r="D760" s="9"/>
      <c r="E760" s="10"/>
    </row>
    <row r="761" spans="2:5" x14ac:dyDescent="0.2">
      <c r="B761" s="14"/>
      <c r="C761" s="15"/>
      <c r="D761" s="15"/>
      <c r="E761" s="16"/>
    </row>
    <row r="762" spans="2:5" x14ac:dyDescent="0.2">
      <c r="B762" s="14"/>
      <c r="C762" s="15"/>
      <c r="D762" s="15"/>
      <c r="E762" s="16"/>
    </row>
    <row r="763" spans="2:5" x14ac:dyDescent="0.2">
      <c r="B763" s="14"/>
      <c r="C763" s="15"/>
      <c r="D763" s="15"/>
      <c r="E763" s="16"/>
    </row>
    <row r="764" spans="2:5" x14ac:dyDescent="0.2">
      <c r="B764" s="14"/>
      <c r="C764" s="15"/>
      <c r="D764" s="15"/>
      <c r="E764" s="16"/>
    </row>
    <row r="765" spans="2:5" x14ac:dyDescent="0.2">
      <c r="B765" s="14"/>
      <c r="C765" s="15"/>
      <c r="D765" s="15"/>
      <c r="E765" s="16"/>
    </row>
    <row r="766" spans="2:5" x14ac:dyDescent="0.2">
      <c r="B766" s="14"/>
      <c r="C766" s="15"/>
      <c r="D766" s="15"/>
      <c r="E766" s="16"/>
    </row>
    <row r="767" spans="2:5" x14ac:dyDescent="0.2">
      <c r="B767" s="14"/>
      <c r="C767" s="15"/>
      <c r="D767" s="15"/>
      <c r="E767" s="16"/>
    </row>
    <row r="768" spans="2:5" x14ac:dyDescent="0.2">
      <c r="B768" s="14"/>
      <c r="C768" s="15"/>
      <c r="D768" s="15"/>
      <c r="E768" s="16"/>
    </row>
    <row r="769" spans="2:5" x14ac:dyDescent="0.2">
      <c r="B769" s="14"/>
      <c r="C769" s="15"/>
      <c r="D769" s="15"/>
      <c r="E769" s="16"/>
    </row>
    <row r="770" spans="2:5" x14ac:dyDescent="0.2">
      <c r="B770" s="14"/>
      <c r="C770" s="15"/>
      <c r="D770" s="15"/>
      <c r="E770" s="16"/>
    </row>
    <row r="771" spans="2:5" x14ac:dyDescent="0.2">
      <c r="B771" s="14"/>
      <c r="C771" s="15"/>
      <c r="D771" s="15"/>
      <c r="E771" s="16"/>
    </row>
    <row r="772" spans="2:5" x14ac:dyDescent="0.2">
      <c r="B772" s="14"/>
      <c r="C772" s="15"/>
      <c r="D772" s="15"/>
      <c r="E772" s="16"/>
    </row>
    <row r="773" spans="2:5" x14ac:dyDescent="0.2">
      <c r="B773" s="14"/>
      <c r="C773" s="15"/>
      <c r="D773" s="15"/>
      <c r="E773" s="16"/>
    </row>
    <row r="774" spans="2:5" x14ac:dyDescent="0.2">
      <c r="B774" s="14"/>
      <c r="C774" s="15"/>
      <c r="D774" s="15"/>
      <c r="E774" s="16"/>
    </row>
    <row r="775" spans="2:5" x14ac:dyDescent="0.2">
      <c r="B775" s="14"/>
      <c r="C775" s="15"/>
      <c r="D775" s="15"/>
      <c r="E775" s="16"/>
    </row>
    <row r="776" spans="2:5" x14ac:dyDescent="0.2">
      <c r="B776" s="14"/>
      <c r="C776" s="15"/>
      <c r="D776" s="15"/>
      <c r="E776" s="16"/>
    </row>
    <row r="777" spans="2:5" x14ac:dyDescent="0.2">
      <c r="B777" s="14"/>
      <c r="C777" s="15"/>
      <c r="D777" s="15"/>
      <c r="E777" s="16"/>
    </row>
    <row r="778" spans="2:5" x14ac:dyDescent="0.2">
      <c r="B778" s="14"/>
      <c r="C778" s="15"/>
      <c r="D778" s="15"/>
      <c r="E778" s="16"/>
    </row>
    <row r="779" spans="2:5" x14ac:dyDescent="0.2">
      <c r="B779" s="14"/>
      <c r="C779" s="15"/>
      <c r="D779" s="15"/>
      <c r="E779" s="16"/>
    </row>
    <row r="780" spans="2:5" x14ac:dyDescent="0.2">
      <c r="B780" s="14"/>
      <c r="C780" s="15"/>
      <c r="D780" s="15"/>
      <c r="E780" s="16"/>
    </row>
    <row r="781" spans="2:5" x14ac:dyDescent="0.2">
      <c r="B781" s="14"/>
      <c r="C781" s="9"/>
      <c r="D781" s="9"/>
      <c r="E781" s="10"/>
    </row>
    <row r="782" spans="2:5" x14ac:dyDescent="0.2">
      <c r="B782" s="14"/>
      <c r="C782" s="15"/>
      <c r="D782" s="15"/>
      <c r="E782" s="16"/>
    </row>
    <row r="783" spans="2:5" x14ac:dyDescent="0.2">
      <c r="B783" s="14"/>
      <c r="C783" s="15"/>
      <c r="D783" s="15"/>
      <c r="E783" s="16"/>
    </row>
    <row r="784" spans="2:5" x14ac:dyDescent="0.2">
      <c r="B784" s="14"/>
      <c r="C784" s="15"/>
      <c r="D784" s="15"/>
      <c r="E784" s="16"/>
    </row>
    <row r="785" spans="2:5" x14ac:dyDescent="0.2">
      <c r="B785" s="14"/>
      <c r="C785" s="15"/>
      <c r="D785" s="15"/>
      <c r="E785" s="16"/>
    </row>
    <row r="786" spans="2:5" x14ac:dyDescent="0.2">
      <c r="B786" s="14"/>
      <c r="C786" s="15"/>
      <c r="D786" s="15"/>
      <c r="E786" s="16"/>
    </row>
    <row r="787" spans="2:5" x14ac:dyDescent="0.2">
      <c r="B787" s="14"/>
      <c r="C787" s="15"/>
      <c r="D787" s="15"/>
      <c r="E787" s="16"/>
    </row>
    <row r="788" spans="2:5" x14ac:dyDescent="0.2">
      <c r="B788" s="14"/>
      <c r="C788" s="15"/>
      <c r="D788" s="15"/>
      <c r="E788" s="16"/>
    </row>
    <row r="789" spans="2:5" x14ac:dyDescent="0.2">
      <c r="B789" s="14"/>
      <c r="C789" s="15"/>
      <c r="D789" s="15"/>
      <c r="E789" s="16"/>
    </row>
    <row r="790" spans="2:5" x14ac:dyDescent="0.2">
      <c r="B790" s="14"/>
    </row>
    <row r="791" spans="2:5" x14ac:dyDescent="0.2">
      <c r="B791" s="14"/>
    </row>
    <row r="792" spans="2:5" x14ac:dyDescent="0.2">
      <c r="B792" s="14"/>
    </row>
    <row r="793" spans="2:5" x14ac:dyDescent="0.2">
      <c r="B793" s="14"/>
    </row>
    <row r="794" spans="2:5" x14ac:dyDescent="0.2">
      <c r="B794" s="14"/>
    </row>
    <row r="795" spans="2:5" x14ac:dyDescent="0.2">
      <c r="B795" s="14"/>
    </row>
    <row r="796" spans="2:5" x14ac:dyDescent="0.2">
      <c r="B796" s="14"/>
    </row>
    <row r="797" spans="2:5" x14ac:dyDescent="0.2">
      <c r="B797" s="14"/>
    </row>
    <row r="798" spans="2:5" x14ac:dyDescent="0.2">
      <c r="B798" s="14"/>
    </row>
    <row r="799" spans="2:5" x14ac:dyDescent="0.2">
      <c r="B799" s="14"/>
    </row>
    <row r="800" spans="2:5" x14ac:dyDescent="0.2">
      <c r="B800" s="14"/>
    </row>
    <row r="801" spans="2:2" x14ac:dyDescent="0.2">
      <c r="B801" s="14"/>
    </row>
    <row r="802" spans="2:2" x14ac:dyDescent="0.2">
      <c r="B802" s="14"/>
    </row>
    <row r="803" spans="2:2" x14ac:dyDescent="0.2">
      <c r="B803" s="14"/>
    </row>
    <row r="804" spans="2:2" x14ac:dyDescent="0.2">
      <c r="B804" s="14"/>
    </row>
    <row r="805" spans="2:2" x14ac:dyDescent="0.2">
      <c r="B805" s="14"/>
    </row>
    <row r="806" spans="2:2" x14ac:dyDescent="0.2">
      <c r="B806" s="14"/>
    </row>
    <row r="807" spans="2:2" x14ac:dyDescent="0.2">
      <c r="B807" s="14"/>
    </row>
    <row r="808" spans="2:2" x14ac:dyDescent="0.2">
      <c r="B808" s="14"/>
    </row>
    <row r="809" spans="2:2" x14ac:dyDescent="0.2">
      <c r="B809" s="14"/>
    </row>
    <row r="810" spans="2:2" x14ac:dyDescent="0.2">
      <c r="B810" s="14"/>
    </row>
    <row r="811" spans="2:2" x14ac:dyDescent="0.2">
      <c r="B811" s="14"/>
    </row>
    <row r="812" spans="2:2" x14ac:dyDescent="0.2">
      <c r="B812" s="14"/>
    </row>
    <row r="813" spans="2:2" x14ac:dyDescent="0.2">
      <c r="B813" s="14"/>
    </row>
    <row r="814" spans="2:2" x14ac:dyDescent="0.2">
      <c r="B814" s="14"/>
    </row>
    <row r="815" spans="2:2" x14ac:dyDescent="0.2">
      <c r="B815" s="14"/>
    </row>
    <row r="816" spans="2:2" x14ac:dyDescent="0.2">
      <c r="B816" s="8"/>
    </row>
    <row r="817" spans="2:2" x14ac:dyDescent="0.2">
      <c r="B817" s="14"/>
    </row>
    <row r="818" spans="2:2" x14ac:dyDescent="0.2">
      <c r="B818" s="14"/>
    </row>
    <row r="819" spans="2:2" x14ac:dyDescent="0.2">
      <c r="B819" s="14"/>
    </row>
    <row r="820" spans="2:2" x14ac:dyDescent="0.2">
      <c r="B820" s="14"/>
    </row>
    <row r="821" spans="2:2" x14ac:dyDescent="0.2">
      <c r="B821" s="14"/>
    </row>
    <row r="822" spans="2:2" x14ac:dyDescent="0.2">
      <c r="B822" s="14"/>
    </row>
    <row r="823" spans="2:2" x14ac:dyDescent="0.2">
      <c r="B823" s="14"/>
    </row>
    <row r="824" spans="2:2" x14ac:dyDescent="0.2">
      <c r="B824" s="14"/>
    </row>
    <row r="825" spans="2:2" x14ac:dyDescent="0.2">
      <c r="B825" s="14"/>
    </row>
    <row r="826" spans="2:2" x14ac:dyDescent="0.2">
      <c r="B826" s="14"/>
    </row>
    <row r="827" spans="2:2" x14ac:dyDescent="0.2">
      <c r="B827" s="14"/>
    </row>
    <row r="828" spans="2:2" x14ac:dyDescent="0.2">
      <c r="B828" s="14"/>
    </row>
    <row r="829" spans="2:2" x14ac:dyDescent="0.2">
      <c r="B829" s="14"/>
    </row>
    <row r="830" spans="2:2" x14ac:dyDescent="0.2">
      <c r="B830" s="14"/>
    </row>
    <row r="831" spans="2:2" x14ac:dyDescent="0.2">
      <c r="B831" s="14"/>
    </row>
    <row r="832" spans="2:2" x14ac:dyDescent="0.2">
      <c r="B832" s="14"/>
    </row>
    <row r="833" spans="2:2" x14ac:dyDescent="0.2">
      <c r="B833" s="14"/>
    </row>
    <row r="834" spans="2:2" x14ac:dyDescent="0.2">
      <c r="B834" s="14"/>
    </row>
    <row r="835" spans="2:2" x14ac:dyDescent="0.2">
      <c r="B835" s="14"/>
    </row>
    <row r="836" spans="2:2" x14ac:dyDescent="0.2">
      <c r="B836" s="14"/>
    </row>
    <row r="837" spans="2:2" x14ac:dyDescent="0.2">
      <c r="B837" s="14"/>
    </row>
    <row r="838" spans="2:2" x14ac:dyDescent="0.2">
      <c r="B838" s="14"/>
    </row>
    <row r="839" spans="2:2" x14ac:dyDescent="0.2">
      <c r="B839" s="14"/>
    </row>
    <row r="840" spans="2:2" x14ac:dyDescent="0.2">
      <c r="B840" s="14"/>
    </row>
    <row r="841" spans="2:2" x14ac:dyDescent="0.2">
      <c r="B841" s="14"/>
    </row>
    <row r="842" spans="2:2" x14ac:dyDescent="0.2">
      <c r="B842" s="8"/>
    </row>
    <row r="843" spans="2:2" x14ac:dyDescent="0.2">
      <c r="B843" s="14"/>
    </row>
    <row r="844" spans="2:2" x14ac:dyDescent="0.2">
      <c r="B844" s="14"/>
    </row>
    <row r="845" spans="2:2" x14ac:dyDescent="0.2">
      <c r="B845" s="14"/>
    </row>
    <row r="846" spans="2:2" x14ac:dyDescent="0.2">
      <c r="B846" s="14"/>
    </row>
    <row r="847" spans="2:2" x14ac:dyDescent="0.2">
      <c r="B847" s="14"/>
    </row>
    <row r="848" spans="2:2" x14ac:dyDescent="0.2">
      <c r="B848" s="14"/>
    </row>
    <row r="849" spans="2:2" x14ac:dyDescent="0.2">
      <c r="B849" s="14"/>
    </row>
    <row r="850" spans="2:2" x14ac:dyDescent="0.2">
      <c r="B850" s="14"/>
    </row>
    <row r="851" spans="2:2" x14ac:dyDescent="0.2">
      <c r="B851" s="14"/>
    </row>
    <row r="852" spans="2:2" x14ac:dyDescent="0.2">
      <c r="B852" s="14"/>
    </row>
    <row r="853" spans="2:2" x14ac:dyDescent="0.2">
      <c r="B853" s="14"/>
    </row>
    <row r="854" spans="2:2" x14ac:dyDescent="0.2">
      <c r="B854" s="14"/>
    </row>
    <row r="855" spans="2:2" x14ac:dyDescent="0.2">
      <c r="B855" s="14"/>
    </row>
    <row r="856" spans="2:2" x14ac:dyDescent="0.2">
      <c r="B856" s="14"/>
    </row>
    <row r="857" spans="2:2" x14ac:dyDescent="0.2">
      <c r="B857" s="14"/>
    </row>
    <row r="858" spans="2:2" x14ac:dyDescent="0.2">
      <c r="B858" s="14"/>
    </row>
    <row r="859" spans="2:2" x14ac:dyDescent="0.2">
      <c r="B859" s="14"/>
    </row>
    <row r="860" spans="2:2" x14ac:dyDescent="0.2">
      <c r="B860" s="14"/>
    </row>
    <row r="861" spans="2:2" x14ac:dyDescent="0.2">
      <c r="B861" s="14"/>
    </row>
    <row r="862" spans="2:2" x14ac:dyDescent="0.2">
      <c r="B862" s="14"/>
    </row>
    <row r="863" spans="2:2" x14ac:dyDescent="0.2">
      <c r="B863" s="14"/>
    </row>
    <row r="864" spans="2:2" x14ac:dyDescent="0.2">
      <c r="B864" s="14"/>
    </row>
    <row r="865" spans="2:2" x14ac:dyDescent="0.2">
      <c r="B865" s="14"/>
    </row>
    <row r="866" spans="2:2" x14ac:dyDescent="0.2">
      <c r="B866" s="14"/>
    </row>
    <row r="867" spans="2:2" x14ac:dyDescent="0.2">
      <c r="B867" s="14"/>
    </row>
    <row r="868" spans="2:2" x14ac:dyDescent="0.2">
      <c r="B868" s="14"/>
    </row>
    <row r="869" spans="2:2" x14ac:dyDescent="0.2">
      <c r="B869" s="14"/>
    </row>
    <row r="870" spans="2:2" x14ac:dyDescent="0.2">
      <c r="B870" s="14"/>
    </row>
    <row r="871" spans="2:2" x14ac:dyDescent="0.2">
      <c r="B871" s="8"/>
    </row>
    <row r="872" spans="2:2" x14ac:dyDescent="0.2">
      <c r="B872" s="14"/>
    </row>
    <row r="873" spans="2:2" x14ac:dyDescent="0.2">
      <c r="B873" s="14"/>
    </row>
    <row r="874" spans="2:2" x14ac:dyDescent="0.2">
      <c r="B874" s="14"/>
    </row>
    <row r="875" spans="2:2" x14ac:dyDescent="0.2">
      <c r="B875" s="14"/>
    </row>
    <row r="876" spans="2:2" x14ac:dyDescent="0.2">
      <c r="B876" s="14"/>
    </row>
    <row r="877" spans="2:2" x14ac:dyDescent="0.2">
      <c r="B877" s="14"/>
    </row>
    <row r="878" spans="2:2" x14ac:dyDescent="0.2">
      <c r="B878" s="14"/>
    </row>
    <row r="879" spans="2:2" x14ac:dyDescent="0.2">
      <c r="B879" s="14"/>
    </row>
    <row r="880" spans="2:2" x14ac:dyDescent="0.2">
      <c r="B880" s="14"/>
    </row>
    <row r="881" spans="2:2" x14ac:dyDescent="0.2">
      <c r="B881" s="14"/>
    </row>
    <row r="882" spans="2:2" x14ac:dyDescent="0.2">
      <c r="B882" s="14"/>
    </row>
    <row r="883" spans="2:2" x14ac:dyDescent="0.2">
      <c r="B883" s="14"/>
    </row>
    <row r="884" spans="2:2" x14ac:dyDescent="0.2">
      <c r="B884" s="14"/>
    </row>
    <row r="885" spans="2:2" x14ac:dyDescent="0.2">
      <c r="B885" s="14"/>
    </row>
    <row r="886" spans="2:2" x14ac:dyDescent="0.2">
      <c r="B886" s="14"/>
    </row>
    <row r="887" spans="2:2" x14ac:dyDescent="0.2">
      <c r="B887" s="14"/>
    </row>
    <row r="888" spans="2:2" x14ac:dyDescent="0.2">
      <c r="B888" s="8"/>
    </row>
    <row r="889" spans="2:2" x14ac:dyDescent="0.2">
      <c r="B889" s="14"/>
    </row>
    <row r="890" spans="2:2" x14ac:dyDescent="0.2">
      <c r="B890" s="14"/>
    </row>
    <row r="891" spans="2:2" x14ac:dyDescent="0.2">
      <c r="B891" s="14"/>
    </row>
    <row r="892" spans="2:2" x14ac:dyDescent="0.2">
      <c r="B892" s="14"/>
    </row>
    <row r="893" spans="2:2" x14ac:dyDescent="0.2">
      <c r="B893" s="14"/>
    </row>
    <row r="894" spans="2:2" x14ac:dyDescent="0.2">
      <c r="B894" s="14"/>
    </row>
    <row r="895" spans="2:2" x14ac:dyDescent="0.2">
      <c r="B895" s="14"/>
    </row>
    <row r="896" spans="2:2" x14ac:dyDescent="0.2">
      <c r="B896" s="14"/>
    </row>
    <row r="897" spans="2:2" x14ac:dyDescent="0.2">
      <c r="B897" s="14"/>
    </row>
    <row r="898" spans="2:2" x14ac:dyDescent="0.2">
      <c r="B898" s="14"/>
    </row>
    <row r="899" spans="2:2" x14ac:dyDescent="0.2">
      <c r="B899" s="14"/>
    </row>
    <row r="900" spans="2:2" x14ac:dyDescent="0.2">
      <c r="B900" s="14"/>
    </row>
    <row r="901" spans="2:2" x14ac:dyDescent="0.2">
      <c r="B901" s="14"/>
    </row>
    <row r="902" spans="2:2" x14ac:dyDescent="0.2">
      <c r="B902" s="14"/>
    </row>
    <row r="903" spans="2:2" x14ac:dyDescent="0.2">
      <c r="B903" s="14"/>
    </row>
    <row r="904" spans="2:2" x14ac:dyDescent="0.2">
      <c r="B904" s="14"/>
    </row>
    <row r="905" spans="2:2" x14ac:dyDescent="0.2">
      <c r="B905" s="14"/>
    </row>
    <row r="906" spans="2:2" x14ac:dyDescent="0.2">
      <c r="B906" s="14"/>
    </row>
    <row r="907" spans="2:2" x14ac:dyDescent="0.2">
      <c r="B907" s="14"/>
    </row>
    <row r="908" spans="2:2" x14ac:dyDescent="0.2">
      <c r="B908" s="14"/>
    </row>
    <row r="909" spans="2:2" x14ac:dyDescent="0.2">
      <c r="B909" s="14"/>
    </row>
    <row r="910" spans="2:2" x14ac:dyDescent="0.2">
      <c r="B910" s="14"/>
    </row>
    <row r="911" spans="2:2" x14ac:dyDescent="0.2">
      <c r="B911" s="14"/>
    </row>
    <row r="912" spans="2:2" x14ac:dyDescent="0.2">
      <c r="B912" s="14"/>
    </row>
    <row r="913" spans="2:2" x14ac:dyDescent="0.2">
      <c r="B913" s="14"/>
    </row>
    <row r="914" spans="2:2" x14ac:dyDescent="0.2">
      <c r="B914" s="14"/>
    </row>
    <row r="915" spans="2:2" x14ac:dyDescent="0.2">
      <c r="B915" s="14"/>
    </row>
    <row r="916" spans="2:2" x14ac:dyDescent="0.2">
      <c r="B916" s="14"/>
    </row>
    <row r="917" spans="2:2" x14ac:dyDescent="0.2">
      <c r="B917" s="14"/>
    </row>
    <row r="918" spans="2:2" x14ac:dyDescent="0.2">
      <c r="B918" s="14"/>
    </row>
    <row r="919" spans="2:2" x14ac:dyDescent="0.2">
      <c r="B919" s="8"/>
    </row>
    <row r="920" spans="2:2" x14ac:dyDescent="0.2">
      <c r="B920" s="14"/>
    </row>
    <row r="921" spans="2:2" x14ac:dyDescent="0.2">
      <c r="B921" s="14"/>
    </row>
    <row r="922" spans="2:2" x14ac:dyDescent="0.2">
      <c r="B922" s="14"/>
    </row>
    <row r="923" spans="2:2" x14ac:dyDescent="0.2">
      <c r="B923" s="14"/>
    </row>
    <row r="924" spans="2:2" x14ac:dyDescent="0.2">
      <c r="B924" s="14"/>
    </row>
    <row r="925" spans="2:2" x14ac:dyDescent="0.2">
      <c r="B925" s="14"/>
    </row>
    <row r="926" spans="2:2" x14ac:dyDescent="0.2">
      <c r="B926" s="14"/>
    </row>
    <row r="927" spans="2:2" x14ac:dyDescent="0.2">
      <c r="B927" s="14"/>
    </row>
    <row r="928" spans="2:2" x14ac:dyDescent="0.2">
      <c r="B928" s="14"/>
    </row>
    <row r="929" spans="2:2" x14ac:dyDescent="0.2">
      <c r="B929" s="14"/>
    </row>
    <row r="930" spans="2:2" x14ac:dyDescent="0.2">
      <c r="B930" s="14"/>
    </row>
    <row r="931" spans="2:2" x14ac:dyDescent="0.2">
      <c r="B931" s="14"/>
    </row>
    <row r="932" spans="2:2" x14ac:dyDescent="0.2">
      <c r="B932" s="14"/>
    </row>
    <row r="933" spans="2:2" x14ac:dyDescent="0.2">
      <c r="B933" s="14"/>
    </row>
    <row r="934" spans="2:2" x14ac:dyDescent="0.2">
      <c r="B934" s="14"/>
    </row>
    <row r="935" spans="2:2" x14ac:dyDescent="0.2">
      <c r="B935" s="14"/>
    </row>
    <row r="936" spans="2:2" x14ac:dyDescent="0.2">
      <c r="B936" s="14"/>
    </row>
    <row r="937" spans="2:2" x14ac:dyDescent="0.2">
      <c r="B937" s="14"/>
    </row>
    <row r="938" spans="2:2" x14ac:dyDescent="0.2">
      <c r="B938" s="14"/>
    </row>
    <row r="939" spans="2:2" x14ac:dyDescent="0.2">
      <c r="B939" s="14"/>
    </row>
    <row r="940" spans="2:2" x14ac:dyDescent="0.2">
      <c r="B940" s="14"/>
    </row>
    <row r="941" spans="2:2" x14ac:dyDescent="0.2">
      <c r="B941" s="14"/>
    </row>
    <row r="942" spans="2:2" x14ac:dyDescent="0.2">
      <c r="B942" s="14"/>
    </row>
    <row r="943" spans="2:2" x14ac:dyDescent="0.2">
      <c r="B943" s="14"/>
    </row>
    <row r="944" spans="2:2" x14ac:dyDescent="0.2">
      <c r="B944" s="14"/>
    </row>
    <row r="945" spans="2:2" x14ac:dyDescent="0.2">
      <c r="B945" s="14"/>
    </row>
    <row r="946" spans="2:2" x14ac:dyDescent="0.2">
      <c r="B946" s="14"/>
    </row>
    <row r="947" spans="2:2" x14ac:dyDescent="0.2">
      <c r="B947" s="14"/>
    </row>
    <row r="948" spans="2:2" x14ac:dyDescent="0.2">
      <c r="B948" s="8"/>
    </row>
    <row r="949" spans="2:2" x14ac:dyDescent="0.2">
      <c r="B949" s="14"/>
    </row>
    <row r="950" spans="2:2" x14ac:dyDescent="0.2">
      <c r="B950" s="14"/>
    </row>
    <row r="951" spans="2:2" x14ac:dyDescent="0.2">
      <c r="B951" s="14"/>
    </row>
    <row r="952" spans="2:2" x14ac:dyDescent="0.2">
      <c r="B952" s="14"/>
    </row>
    <row r="953" spans="2:2" x14ac:dyDescent="0.2">
      <c r="B953" s="14"/>
    </row>
    <row r="954" spans="2:2" x14ac:dyDescent="0.2">
      <c r="B954" s="14"/>
    </row>
    <row r="955" spans="2:2" x14ac:dyDescent="0.2">
      <c r="B955" s="14"/>
    </row>
    <row r="956" spans="2:2" x14ac:dyDescent="0.2">
      <c r="B956" s="14"/>
    </row>
    <row r="957" spans="2:2" x14ac:dyDescent="0.2">
      <c r="B957" s="14"/>
    </row>
    <row r="958" spans="2:2" x14ac:dyDescent="0.2">
      <c r="B958" s="14"/>
    </row>
    <row r="959" spans="2:2" x14ac:dyDescent="0.2">
      <c r="B959" s="14"/>
    </row>
    <row r="960" spans="2:2" x14ac:dyDescent="0.2">
      <c r="B960" s="14"/>
    </row>
    <row r="961" spans="2:2" x14ac:dyDescent="0.2">
      <c r="B961" s="14"/>
    </row>
    <row r="962" spans="2:2" x14ac:dyDescent="0.2">
      <c r="B962" s="14"/>
    </row>
    <row r="963" spans="2:2" x14ac:dyDescent="0.2">
      <c r="B963" s="14"/>
    </row>
    <row r="964" spans="2:2" x14ac:dyDescent="0.2">
      <c r="B964" s="14"/>
    </row>
    <row r="965" spans="2:2" x14ac:dyDescent="0.2">
      <c r="B965" s="14"/>
    </row>
    <row r="966" spans="2:2" x14ac:dyDescent="0.2">
      <c r="B966" s="14"/>
    </row>
    <row r="967" spans="2:2" x14ac:dyDescent="0.2">
      <c r="B967" s="14"/>
    </row>
    <row r="968" spans="2:2" x14ac:dyDescent="0.2">
      <c r="B968" s="14"/>
    </row>
    <row r="969" spans="2:2" x14ac:dyDescent="0.2">
      <c r="B969" s="8"/>
    </row>
    <row r="970" spans="2:2" x14ac:dyDescent="0.2">
      <c r="B970" s="14"/>
    </row>
    <row r="971" spans="2:2" x14ac:dyDescent="0.2">
      <c r="B971" s="14"/>
    </row>
    <row r="972" spans="2:2" x14ac:dyDescent="0.2">
      <c r="B972" s="14"/>
    </row>
    <row r="973" spans="2:2" x14ac:dyDescent="0.2">
      <c r="B973" s="14"/>
    </row>
    <row r="974" spans="2:2" x14ac:dyDescent="0.2">
      <c r="B974" s="14"/>
    </row>
    <row r="975" spans="2:2" x14ac:dyDescent="0.2">
      <c r="B975" s="14"/>
    </row>
    <row r="976" spans="2:2" x14ac:dyDescent="0.2">
      <c r="B976" s="14"/>
    </row>
    <row r="977" spans="2:2" x14ac:dyDescent="0.2">
      <c r="B977" s="14"/>
    </row>
    <row r="978" spans="2:2" x14ac:dyDescent="0.2">
      <c r="B978" s="14"/>
    </row>
    <row r="979" spans="2:2" x14ac:dyDescent="0.2">
      <c r="B979" s="14"/>
    </row>
    <row r="980" spans="2:2" x14ac:dyDescent="0.2">
      <c r="B980" s="14"/>
    </row>
    <row r="981" spans="2:2" x14ac:dyDescent="0.2">
      <c r="B981" s="14"/>
    </row>
    <row r="982" spans="2:2" x14ac:dyDescent="0.2">
      <c r="B982" s="14"/>
    </row>
    <row r="983" spans="2:2" x14ac:dyDescent="0.2">
      <c r="B983" s="14"/>
    </row>
    <row r="984" spans="2:2" x14ac:dyDescent="0.2">
      <c r="B984" s="14"/>
    </row>
    <row r="985" spans="2:2" x14ac:dyDescent="0.2">
      <c r="B985" s="14"/>
    </row>
    <row r="986" spans="2:2" x14ac:dyDescent="0.2">
      <c r="B986" s="14"/>
    </row>
    <row r="987" spans="2:2" x14ac:dyDescent="0.2">
      <c r="B987" s="14"/>
    </row>
    <row r="988" spans="2:2" x14ac:dyDescent="0.2">
      <c r="B988" s="14"/>
    </row>
    <row r="989" spans="2:2" x14ac:dyDescent="0.2">
      <c r="B989" s="14"/>
    </row>
    <row r="990" spans="2:2" x14ac:dyDescent="0.2">
      <c r="B990" s="14"/>
    </row>
    <row r="991" spans="2:2" x14ac:dyDescent="0.2">
      <c r="B991" s="14"/>
    </row>
    <row r="992" spans="2:2" x14ac:dyDescent="0.2">
      <c r="B992" s="14"/>
    </row>
    <row r="993" spans="2:2" x14ac:dyDescent="0.2">
      <c r="B993" s="8"/>
    </row>
    <row r="994" spans="2:2" x14ac:dyDescent="0.2">
      <c r="B994" s="14"/>
    </row>
    <row r="995" spans="2:2" x14ac:dyDescent="0.2">
      <c r="B995" s="14"/>
    </row>
    <row r="996" spans="2:2" x14ac:dyDescent="0.2">
      <c r="B996" s="14"/>
    </row>
    <row r="997" spans="2:2" x14ac:dyDescent="0.2">
      <c r="B997" s="14"/>
    </row>
    <row r="998" spans="2:2" x14ac:dyDescent="0.2">
      <c r="B998" s="14"/>
    </row>
    <row r="999" spans="2:2" x14ac:dyDescent="0.2">
      <c r="B999" s="14"/>
    </row>
    <row r="1000" spans="2:2" x14ac:dyDescent="0.2">
      <c r="B1000" s="14"/>
    </row>
    <row r="1001" spans="2:2" x14ac:dyDescent="0.2">
      <c r="B1001" s="14"/>
    </row>
    <row r="1002" spans="2:2" x14ac:dyDescent="0.2">
      <c r="B1002" s="14"/>
    </row>
    <row r="1003" spans="2:2" x14ac:dyDescent="0.2">
      <c r="B1003" s="14"/>
    </row>
    <row r="1004" spans="2:2" x14ac:dyDescent="0.2">
      <c r="B1004" s="14"/>
    </row>
    <row r="1005" spans="2:2" x14ac:dyDescent="0.2">
      <c r="B1005" s="14"/>
    </row>
    <row r="1006" spans="2:2" x14ac:dyDescent="0.2">
      <c r="B1006" s="14"/>
    </row>
    <row r="1007" spans="2:2" x14ac:dyDescent="0.2">
      <c r="B1007" s="14"/>
    </row>
    <row r="1008" spans="2:2" x14ac:dyDescent="0.2">
      <c r="B1008" s="14"/>
    </row>
    <row r="1009" spans="2:2" x14ac:dyDescent="0.2">
      <c r="B1009" s="14"/>
    </row>
    <row r="1010" spans="2:2" x14ac:dyDescent="0.2">
      <c r="B1010" s="14"/>
    </row>
    <row r="1011" spans="2:2" x14ac:dyDescent="0.2">
      <c r="B1011" s="14"/>
    </row>
    <row r="1012" spans="2:2" x14ac:dyDescent="0.2">
      <c r="B1012" s="14"/>
    </row>
    <row r="1013" spans="2:2" x14ac:dyDescent="0.2">
      <c r="B1013" s="14"/>
    </row>
    <row r="1014" spans="2:2" x14ac:dyDescent="0.2">
      <c r="B1014" s="14"/>
    </row>
    <row r="1015" spans="2:2" x14ac:dyDescent="0.2">
      <c r="B1015" s="14"/>
    </row>
    <row r="1016" spans="2:2" x14ac:dyDescent="0.2">
      <c r="B1016" s="14"/>
    </row>
    <row r="1017" spans="2:2" x14ac:dyDescent="0.2">
      <c r="B1017" s="14"/>
    </row>
    <row r="1018" spans="2:2" x14ac:dyDescent="0.2">
      <c r="B1018" s="14"/>
    </row>
    <row r="1019" spans="2:2" x14ac:dyDescent="0.2">
      <c r="B1019" s="14"/>
    </row>
    <row r="1020" spans="2:2" x14ac:dyDescent="0.2">
      <c r="B1020" s="14"/>
    </row>
    <row r="1021" spans="2:2" x14ac:dyDescent="0.2">
      <c r="B1021" s="14"/>
    </row>
    <row r="1022" spans="2:2" x14ac:dyDescent="0.2">
      <c r="B1022" s="14"/>
    </row>
    <row r="1023" spans="2:2" x14ac:dyDescent="0.2">
      <c r="B1023" s="14"/>
    </row>
    <row r="1024" spans="2:2" x14ac:dyDescent="0.2">
      <c r="B1024" s="8"/>
    </row>
    <row r="1025" spans="2:2" x14ac:dyDescent="0.2">
      <c r="B1025" s="14"/>
    </row>
    <row r="1026" spans="2:2" x14ac:dyDescent="0.2">
      <c r="B1026" s="14"/>
    </row>
    <row r="1027" spans="2:2" x14ac:dyDescent="0.2">
      <c r="B1027" s="14"/>
    </row>
    <row r="1028" spans="2:2" x14ac:dyDescent="0.2">
      <c r="B1028" s="14"/>
    </row>
    <row r="1029" spans="2:2" x14ac:dyDescent="0.2">
      <c r="B1029" s="14"/>
    </row>
    <row r="1030" spans="2:2" x14ac:dyDescent="0.2">
      <c r="B1030" s="14"/>
    </row>
    <row r="1031" spans="2:2" x14ac:dyDescent="0.2">
      <c r="B1031" s="14"/>
    </row>
    <row r="1032" spans="2:2" x14ac:dyDescent="0.2">
      <c r="B1032" s="14"/>
    </row>
    <row r="1033" spans="2:2" x14ac:dyDescent="0.2">
      <c r="B1033" s="14"/>
    </row>
    <row r="1034" spans="2:2" x14ac:dyDescent="0.2">
      <c r="B1034" s="14"/>
    </row>
    <row r="1035" spans="2:2" x14ac:dyDescent="0.2">
      <c r="B1035" s="14"/>
    </row>
    <row r="1036" spans="2:2" x14ac:dyDescent="0.2">
      <c r="B1036" s="14"/>
    </row>
    <row r="1037" spans="2:2" x14ac:dyDescent="0.2">
      <c r="B1037" s="14"/>
    </row>
    <row r="1038" spans="2:2" x14ac:dyDescent="0.2">
      <c r="B1038" s="14"/>
    </row>
    <row r="1039" spans="2:2" x14ac:dyDescent="0.2">
      <c r="B1039" s="14"/>
    </row>
    <row r="1040" spans="2:2" x14ac:dyDescent="0.2">
      <c r="B1040" s="14"/>
    </row>
    <row r="1041" spans="2:2" x14ac:dyDescent="0.2">
      <c r="B1041" s="14"/>
    </row>
    <row r="1042" spans="2:2" x14ac:dyDescent="0.2">
      <c r="B1042" s="14"/>
    </row>
    <row r="1043" spans="2:2" x14ac:dyDescent="0.2">
      <c r="B1043" s="14"/>
    </row>
    <row r="1044" spans="2:2" x14ac:dyDescent="0.2">
      <c r="B1044" s="14"/>
    </row>
    <row r="1045" spans="2:2" x14ac:dyDescent="0.2">
      <c r="B1045" s="14"/>
    </row>
    <row r="1046" spans="2:2" x14ac:dyDescent="0.2">
      <c r="B1046" s="14"/>
    </row>
    <row r="1047" spans="2:2" x14ac:dyDescent="0.2">
      <c r="B1047" s="14"/>
    </row>
    <row r="1048" spans="2:2" x14ac:dyDescent="0.2">
      <c r="B1048" s="14"/>
    </row>
    <row r="1049" spans="2:2" x14ac:dyDescent="0.2">
      <c r="B1049" s="14"/>
    </row>
    <row r="1050" spans="2:2" x14ac:dyDescent="0.2">
      <c r="B1050" s="14"/>
    </row>
    <row r="1051" spans="2:2" x14ac:dyDescent="0.2">
      <c r="B1051" s="14"/>
    </row>
    <row r="1052" spans="2:2" x14ac:dyDescent="0.2">
      <c r="B1052" s="14"/>
    </row>
    <row r="1053" spans="2:2" x14ac:dyDescent="0.2">
      <c r="B1053" s="14"/>
    </row>
    <row r="1054" spans="2:2" x14ac:dyDescent="0.2">
      <c r="B1054" s="14"/>
    </row>
    <row r="1055" spans="2:2" x14ac:dyDescent="0.2">
      <c r="B1055" s="14"/>
    </row>
    <row r="1056" spans="2:2" x14ac:dyDescent="0.2">
      <c r="B1056" s="14"/>
    </row>
    <row r="1057" spans="2:2" x14ac:dyDescent="0.2">
      <c r="B1057" s="14"/>
    </row>
    <row r="1058" spans="2:2" x14ac:dyDescent="0.2">
      <c r="B1058" s="14"/>
    </row>
    <row r="1059" spans="2:2" x14ac:dyDescent="0.2">
      <c r="B1059" s="14"/>
    </row>
    <row r="1060" spans="2:2" x14ac:dyDescent="0.2">
      <c r="B1060" s="14"/>
    </row>
    <row r="1061" spans="2:2" x14ac:dyDescent="0.2">
      <c r="B1061" s="8"/>
    </row>
    <row r="1062" spans="2:2" x14ac:dyDescent="0.2">
      <c r="B1062" s="14"/>
    </row>
    <row r="1063" spans="2:2" x14ac:dyDescent="0.2">
      <c r="B1063" s="14"/>
    </row>
    <row r="1064" spans="2:2" x14ac:dyDescent="0.2">
      <c r="B1064" s="14"/>
    </row>
    <row r="1065" spans="2:2" x14ac:dyDescent="0.2">
      <c r="B1065" s="14"/>
    </row>
    <row r="1066" spans="2:2" x14ac:dyDescent="0.2">
      <c r="B1066" s="14"/>
    </row>
    <row r="1067" spans="2:2" x14ac:dyDescent="0.2">
      <c r="B1067" s="14"/>
    </row>
    <row r="1068" spans="2:2" x14ac:dyDescent="0.2">
      <c r="B1068" s="14"/>
    </row>
    <row r="1069" spans="2:2" x14ac:dyDescent="0.2">
      <c r="B1069" s="14"/>
    </row>
    <row r="1070" spans="2:2" x14ac:dyDescent="0.2">
      <c r="B1070" s="14"/>
    </row>
    <row r="1071" spans="2:2" x14ac:dyDescent="0.2">
      <c r="B1071" s="14"/>
    </row>
    <row r="1072" spans="2:2" x14ac:dyDescent="0.2">
      <c r="B1072" s="14"/>
    </row>
    <row r="1073" spans="2:2" x14ac:dyDescent="0.2">
      <c r="B1073" s="14"/>
    </row>
    <row r="1074" spans="2:2" x14ac:dyDescent="0.2">
      <c r="B1074" s="14"/>
    </row>
    <row r="1075" spans="2:2" x14ac:dyDescent="0.2">
      <c r="B1075" s="14"/>
    </row>
    <row r="1076" spans="2:2" x14ac:dyDescent="0.2">
      <c r="B1076" s="14"/>
    </row>
    <row r="1077" spans="2:2" x14ac:dyDescent="0.2">
      <c r="B1077" s="14"/>
    </row>
    <row r="1078" spans="2:2" x14ac:dyDescent="0.2">
      <c r="B1078" s="14"/>
    </row>
    <row r="1079" spans="2:2" x14ac:dyDescent="0.2">
      <c r="B1079" s="14"/>
    </row>
    <row r="1080" spans="2:2" x14ac:dyDescent="0.2">
      <c r="B1080" s="14"/>
    </row>
    <row r="1081" spans="2:2" x14ac:dyDescent="0.2">
      <c r="B1081" s="14"/>
    </row>
    <row r="1082" spans="2:2" x14ac:dyDescent="0.2">
      <c r="B1082" s="14"/>
    </row>
    <row r="1083" spans="2:2" x14ac:dyDescent="0.2">
      <c r="B1083" s="14"/>
    </row>
    <row r="1084" spans="2:2" x14ac:dyDescent="0.2">
      <c r="B1084" s="14"/>
    </row>
    <row r="1085" spans="2:2" x14ac:dyDescent="0.2">
      <c r="B1085" s="14"/>
    </row>
    <row r="1086" spans="2:2" x14ac:dyDescent="0.2">
      <c r="B1086" s="14"/>
    </row>
    <row r="1087" spans="2:2" x14ac:dyDescent="0.2">
      <c r="B1087" s="8"/>
    </row>
    <row r="1088" spans="2:2" x14ac:dyDescent="0.2">
      <c r="B1088" s="14"/>
    </row>
    <row r="1089" spans="2:2" x14ac:dyDescent="0.2">
      <c r="B1089" s="14"/>
    </row>
    <row r="1090" spans="2:2" x14ac:dyDescent="0.2">
      <c r="B1090" s="14"/>
    </row>
    <row r="1091" spans="2:2" x14ac:dyDescent="0.2">
      <c r="B1091" s="14"/>
    </row>
    <row r="1092" spans="2:2" x14ac:dyDescent="0.2">
      <c r="B1092" s="14"/>
    </row>
    <row r="1093" spans="2:2" x14ac:dyDescent="0.2">
      <c r="B1093" s="14"/>
    </row>
    <row r="1094" spans="2:2" x14ac:dyDescent="0.2">
      <c r="B1094" s="14"/>
    </row>
    <row r="1095" spans="2:2" x14ac:dyDescent="0.2">
      <c r="B1095" s="14"/>
    </row>
    <row r="1096" spans="2:2" x14ac:dyDescent="0.2">
      <c r="B1096" s="14"/>
    </row>
    <row r="1097" spans="2:2" x14ac:dyDescent="0.2">
      <c r="B1097" s="14"/>
    </row>
    <row r="1098" spans="2:2" x14ac:dyDescent="0.2">
      <c r="B1098" s="14"/>
    </row>
    <row r="1099" spans="2:2" x14ac:dyDescent="0.2">
      <c r="B1099" s="14"/>
    </row>
    <row r="1100" spans="2:2" x14ac:dyDescent="0.2">
      <c r="B1100" s="14"/>
    </row>
    <row r="1101" spans="2:2" x14ac:dyDescent="0.2">
      <c r="B1101" s="14"/>
    </row>
    <row r="1102" spans="2:2" x14ac:dyDescent="0.2">
      <c r="B1102" s="14"/>
    </row>
    <row r="1103" spans="2:2" x14ac:dyDescent="0.2">
      <c r="B1103" s="14"/>
    </row>
    <row r="1104" spans="2:2" x14ac:dyDescent="0.2">
      <c r="B1104" s="14"/>
    </row>
    <row r="1105" spans="2:2" x14ac:dyDescent="0.2">
      <c r="B1105" s="14"/>
    </row>
    <row r="1106" spans="2:2" x14ac:dyDescent="0.2">
      <c r="B1106" s="14"/>
    </row>
    <row r="1107" spans="2:2" x14ac:dyDescent="0.2">
      <c r="B1107" s="14"/>
    </row>
    <row r="1108" spans="2:2" x14ac:dyDescent="0.2">
      <c r="B1108" s="14"/>
    </row>
    <row r="1109" spans="2:2" x14ac:dyDescent="0.2">
      <c r="B1109" s="14"/>
    </row>
    <row r="1110" spans="2:2" x14ac:dyDescent="0.2">
      <c r="B1110" s="14"/>
    </row>
    <row r="1111" spans="2:2" x14ac:dyDescent="0.2">
      <c r="B1111" s="14"/>
    </row>
    <row r="1112" spans="2:2" x14ac:dyDescent="0.2">
      <c r="B1112" s="14"/>
    </row>
    <row r="1113" spans="2:2" x14ac:dyDescent="0.2">
      <c r="B1113" s="14"/>
    </row>
    <row r="1114" spans="2:2" x14ac:dyDescent="0.2">
      <c r="B1114" s="14"/>
    </row>
    <row r="1115" spans="2:2" x14ac:dyDescent="0.2">
      <c r="B1115" s="14"/>
    </row>
    <row r="1116" spans="2:2" x14ac:dyDescent="0.2">
      <c r="B1116" s="14"/>
    </row>
    <row r="1117" spans="2:2" x14ac:dyDescent="0.2">
      <c r="B1117" s="14"/>
    </row>
    <row r="1118" spans="2:2" x14ac:dyDescent="0.2">
      <c r="B1118" s="14"/>
    </row>
    <row r="1119" spans="2:2" x14ac:dyDescent="0.2">
      <c r="B1119" s="14"/>
    </row>
    <row r="1120" spans="2:2" x14ac:dyDescent="0.2">
      <c r="B1120" s="14"/>
    </row>
    <row r="1121" spans="2:2" x14ac:dyDescent="0.2">
      <c r="B1121" s="14"/>
    </row>
    <row r="1122" spans="2:2" x14ac:dyDescent="0.2">
      <c r="B1122" s="14"/>
    </row>
    <row r="1123" spans="2:2" x14ac:dyDescent="0.2">
      <c r="B1123" s="14"/>
    </row>
    <row r="1124" spans="2:2" x14ac:dyDescent="0.2">
      <c r="B1124" s="14"/>
    </row>
    <row r="1125" spans="2:2" x14ac:dyDescent="0.2">
      <c r="B1125" s="14"/>
    </row>
    <row r="1126" spans="2:2" x14ac:dyDescent="0.2">
      <c r="B1126" s="14"/>
    </row>
    <row r="1127" spans="2:2" x14ac:dyDescent="0.2">
      <c r="B1127" s="14"/>
    </row>
    <row r="1128" spans="2:2" x14ac:dyDescent="0.2">
      <c r="B1128" s="14"/>
    </row>
    <row r="1129" spans="2:2" x14ac:dyDescent="0.2">
      <c r="B1129" s="14"/>
    </row>
    <row r="1130" spans="2:2" x14ac:dyDescent="0.2">
      <c r="B1130" s="14"/>
    </row>
    <row r="1131" spans="2:2" x14ac:dyDescent="0.2">
      <c r="B1131" s="14"/>
    </row>
    <row r="1132" spans="2:2" x14ac:dyDescent="0.2">
      <c r="B1132" s="14"/>
    </row>
    <row r="1133" spans="2:2" x14ac:dyDescent="0.2">
      <c r="B1133" s="14"/>
    </row>
    <row r="1134" spans="2:2" x14ac:dyDescent="0.2">
      <c r="B1134" s="14"/>
    </row>
    <row r="1135" spans="2:2" x14ac:dyDescent="0.2">
      <c r="B1135" s="14"/>
    </row>
    <row r="1136" spans="2:2" x14ac:dyDescent="0.2">
      <c r="B1136" s="8"/>
    </row>
    <row r="1137" spans="2:2" x14ac:dyDescent="0.2">
      <c r="B1137" s="14"/>
    </row>
    <row r="1138" spans="2:2" x14ac:dyDescent="0.2">
      <c r="B1138" s="14"/>
    </row>
    <row r="1139" spans="2:2" x14ac:dyDescent="0.2">
      <c r="B1139" s="14"/>
    </row>
    <row r="1140" spans="2:2" x14ac:dyDescent="0.2">
      <c r="B1140" s="14"/>
    </row>
    <row r="1141" spans="2:2" x14ac:dyDescent="0.2">
      <c r="B1141" s="14"/>
    </row>
    <row r="1142" spans="2:2" x14ac:dyDescent="0.2">
      <c r="B1142" s="14"/>
    </row>
    <row r="1143" spans="2:2" x14ac:dyDescent="0.2">
      <c r="B1143" s="14"/>
    </row>
    <row r="1144" spans="2:2" x14ac:dyDescent="0.2">
      <c r="B1144" s="14"/>
    </row>
    <row r="1145" spans="2:2" x14ac:dyDescent="0.2">
      <c r="B1145" s="14"/>
    </row>
    <row r="1146" spans="2:2" x14ac:dyDescent="0.2">
      <c r="B1146" s="14"/>
    </row>
    <row r="1147" spans="2:2" x14ac:dyDescent="0.2">
      <c r="B1147" s="14"/>
    </row>
    <row r="1148" spans="2:2" x14ac:dyDescent="0.2">
      <c r="B1148" s="14"/>
    </row>
    <row r="1149" spans="2:2" x14ac:dyDescent="0.2">
      <c r="B1149" s="14"/>
    </row>
    <row r="1150" spans="2:2" x14ac:dyDescent="0.2">
      <c r="B1150" s="14"/>
    </row>
    <row r="1151" spans="2:2" x14ac:dyDescent="0.2">
      <c r="B1151" s="14"/>
    </row>
    <row r="1152" spans="2:2" x14ac:dyDescent="0.2">
      <c r="B1152" s="14"/>
    </row>
    <row r="1153" spans="2:2" x14ac:dyDescent="0.2">
      <c r="B1153" s="14"/>
    </row>
    <row r="1154" spans="2:2" x14ac:dyDescent="0.2">
      <c r="B1154" s="14"/>
    </row>
    <row r="1155" spans="2:2" x14ac:dyDescent="0.2">
      <c r="B1155" s="14"/>
    </row>
    <row r="1156" spans="2:2" x14ac:dyDescent="0.2">
      <c r="B1156" s="14"/>
    </row>
    <row r="1157" spans="2:2" x14ac:dyDescent="0.2">
      <c r="B1157" s="14"/>
    </row>
    <row r="1158" spans="2:2" x14ac:dyDescent="0.2">
      <c r="B1158" s="14"/>
    </row>
    <row r="1159" spans="2:2" x14ac:dyDescent="0.2">
      <c r="B1159" s="14"/>
    </row>
    <row r="1160" spans="2:2" x14ac:dyDescent="0.2">
      <c r="B1160" s="14"/>
    </row>
    <row r="1161" spans="2:2" x14ac:dyDescent="0.2">
      <c r="B1161" s="14"/>
    </row>
    <row r="1162" spans="2:2" x14ac:dyDescent="0.2">
      <c r="B1162" s="14"/>
    </row>
    <row r="1163" spans="2:2" x14ac:dyDescent="0.2">
      <c r="B1163" s="14"/>
    </row>
    <row r="1164" spans="2:2" x14ac:dyDescent="0.2">
      <c r="B1164" s="14"/>
    </row>
    <row r="1165" spans="2:2" x14ac:dyDescent="0.2">
      <c r="B1165" s="14"/>
    </row>
    <row r="1166" spans="2:2" x14ac:dyDescent="0.2">
      <c r="B1166" s="14"/>
    </row>
    <row r="1167" spans="2:2" x14ac:dyDescent="0.2">
      <c r="B1167" s="14"/>
    </row>
    <row r="1168" spans="2:2" x14ac:dyDescent="0.2">
      <c r="B1168" s="14"/>
    </row>
    <row r="1169" spans="2:2" x14ac:dyDescent="0.2">
      <c r="B1169" s="14"/>
    </row>
    <row r="1170" spans="2:2" x14ac:dyDescent="0.2">
      <c r="B1170" s="14"/>
    </row>
    <row r="1171" spans="2:2" x14ac:dyDescent="0.2">
      <c r="B1171" s="14"/>
    </row>
    <row r="1172" spans="2:2" x14ac:dyDescent="0.2">
      <c r="B1172" s="14"/>
    </row>
    <row r="1173" spans="2:2" x14ac:dyDescent="0.2">
      <c r="B1173" s="14"/>
    </row>
    <row r="1174" spans="2:2" x14ac:dyDescent="0.2">
      <c r="B1174" s="14"/>
    </row>
    <row r="1175" spans="2:2" x14ac:dyDescent="0.2">
      <c r="B1175" s="14"/>
    </row>
    <row r="1176" spans="2:2" x14ac:dyDescent="0.2">
      <c r="B1176" s="14"/>
    </row>
    <row r="1177" spans="2:2" x14ac:dyDescent="0.2">
      <c r="B1177" s="14"/>
    </row>
    <row r="1178" spans="2:2" x14ac:dyDescent="0.2">
      <c r="B1178" s="8"/>
    </row>
    <row r="1179" spans="2:2" x14ac:dyDescent="0.2">
      <c r="B1179" s="14"/>
    </row>
    <row r="1180" spans="2:2" x14ac:dyDescent="0.2">
      <c r="B1180" s="14"/>
    </row>
    <row r="1181" spans="2:2" x14ac:dyDescent="0.2">
      <c r="B1181" s="14"/>
    </row>
    <row r="1182" spans="2:2" x14ac:dyDescent="0.2">
      <c r="B1182" s="14"/>
    </row>
    <row r="1183" spans="2:2" x14ac:dyDescent="0.2">
      <c r="B1183" s="14"/>
    </row>
    <row r="1184" spans="2:2" x14ac:dyDescent="0.2">
      <c r="B1184" s="14"/>
    </row>
    <row r="1185" spans="2:2" x14ac:dyDescent="0.2">
      <c r="B1185" s="14"/>
    </row>
    <row r="1186" spans="2:2" x14ac:dyDescent="0.2">
      <c r="B1186" s="14"/>
    </row>
    <row r="1187" spans="2:2" x14ac:dyDescent="0.2">
      <c r="B1187" s="14"/>
    </row>
    <row r="1188" spans="2:2" x14ac:dyDescent="0.2">
      <c r="B1188" s="14"/>
    </row>
    <row r="1189" spans="2:2" x14ac:dyDescent="0.2">
      <c r="B1189" s="14"/>
    </row>
    <row r="1190" spans="2:2" x14ac:dyDescent="0.2">
      <c r="B1190" s="14"/>
    </row>
    <row r="1191" spans="2:2" x14ac:dyDescent="0.2">
      <c r="B1191" s="14"/>
    </row>
    <row r="1192" spans="2:2" x14ac:dyDescent="0.2">
      <c r="B1192" s="14"/>
    </row>
    <row r="1193" spans="2:2" x14ac:dyDescent="0.2">
      <c r="B1193" s="14"/>
    </row>
    <row r="1194" spans="2:2" x14ac:dyDescent="0.2">
      <c r="B1194" s="14"/>
    </row>
    <row r="1195" spans="2:2" x14ac:dyDescent="0.2">
      <c r="B1195" s="14"/>
    </row>
    <row r="1196" spans="2:2" x14ac:dyDescent="0.2">
      <c r="B1196" s="14"/>
    </row>
    <row r="1197" spans="2:2" x14ac:dyDescent="0.2">
      <c r="B1197" s="14"/>
    </row>
    <row r="1198" spans="2:2" x14ac:dyDescent="0.2">
      <c r="B1198" s="14"/>
    </row>
    <row r="1199" spans="2:2" x14ac:dyDescent="0.2">
      <c r="B1199" s="8"/>
    </row>
    <row r="1200" spans="2:2" x14ac:dyDescent="0.2">
      <c r="B1200" s="14"/>
    </row>
    <row r="1201" spans="2:2" x14ac:dyDescent="0.2">
      <c r="B1201" s="14"/>
    </row>
    <row r="1202" spans="2:2" x14ac:dyDescent="0.2">
      <c r="B1202" s="14"/>
    </row>
    <row r="1203" spans="2:2" x14ac:dyDescent="0.2">
      <c r="B1203" s="14"/>
    </row>
    <row r="1204" spans="2:2" x14ac:dyDescent="0.2">
      <c r="B1204" s="14"/>
    </row>
    <row r="1205" spans="2:2" x14ac:dyDescent="0.2">
      <c r="B1205" s="14"/>
    </row>
    <row r="1206" spans="2:2" x14ac:dyDescent="0.2">
      <c r="B1206" s="14"/>
    </row>
    <row r="1207" spans="2:2" x14ac:dyDescent="0.2">
      <c r="B1207" s="14"/>
    </row>
  </sheetData>
  <sortState xmlns:xlrd2="http://schemas.microsoft.com/office/spreadsheetml/2017/richdata2" ref="B146:F148">
    <sortCondition descending="1" ref="D145:D148"/>
  </sortState>
  <mergeCells count="2">
    <mergeCell ref="C3:D3"/>
    <mergeCell ref="E3:F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eht7">
    <tabColor rgb="FFFFC000"/>
  </sheetPr>
  <dimension ref="A2:J1163"/>
  <sheetViews>
    <sheetView workbookViewId="0">
      <pane ySplit="4" topLeftCell="A5" activePane="bottomLeft" state="frozen"/>
      <selection activeCell="B2" sqref="B2"/>
      <selection pane="bottomLeft" activeCell="H33" sqref="H33"/>
    </sheetView>
  </sheetViews>
  <sheetFormatPr defaultColWidth="8.85546875" defaultRowHeight="12.75" x14ac:dyDescent="0.2"/>
  <cols>
    <col min="1" max="1" width="12.42578125" customWidth="1"/>
    <col min="2" max="2" width="31" customWidth="1"/>
    <col min="3" max="3" width="11.7109375" style="32" bestFit="1" customWidth="1"/>
    <col min="4" max="4" width="12.7109375" style="32" bestFit="1" customWidth="1"/>
    <col min="5" max="6" width="10.140625" style="32" bestFit="1" customWidth="1"/>
    <col min="10" max="10" width="10.140625" bestFit="1" customWidth="1"/>
  </cols>
  <sheetData>
    <row r="2" spans="1:10" x14ac:dyDescent="0.2">
      <c r="B2" s="5" t="s">
        <v>28</v>
      </c>
      <c r="C2"/>
      <c r="D2"/>
      <c r="E2"/>
      <c r="F2"/>
    </row>
    <row r="3" spans="1:10" x14ac:dyDescent="0.2">
      <c r="B3" s="54"/>
      <c r="C3" s="109"/>
      <c r="D3" s="109"/>
      <c r="E3" s="109" t="s">
        <v>154</v>
      </c>
      <c r="F3" s="109"/>
    </row>
    <row r="4" spans="1:10" x14ac:dyDescent="0.2">
      <c r="B4" s="55" t="s">
        <v>34</v>
      </c>
      <c r="C4" s="56">
        <v>2021</v>
      </c>
      <c r="D4" s="56">
        <v>2022</v>
      </c>
      <c r="E4" s="56">
        <v>2021</v>
      </c>
      <c r="F4" s="56">
        <v>2022</v>
      </c>
    </row>
    <row r="5" spans="1:10" x14ac:dyDescent="0.2">
      <c r="A5" t="s">
        <v>138</v>
      </c>
      <c r="B5" s="27" t="s">
        <v>106</v>
      </c>
      <c r="C5" s="57">
        <v>10018033.774</v>
      </c>
      <c r="D5" s="57">
        <v>22867756.658</v>
      </c>
      <c r="E5" s="57">
        <v>125103.44600000001</v>
      </c>
      <c r="F5" s="57">
        <v>178630.71400000001</v>
      </c>
    </row>
    <row r="6" spans="1:10" x14ac:dyDescent="0.2">
      <c r="B6" s="20" t="s">
        <v>37</v>
      </c>
      <c r="C6" s="57">
        <v>5002034.8820000002</v>
      </c>
      <c r="D6" s="57">
        <v>13549217.528999999</v>
      </c>
      <c r="E6" s="57">
        <v>54549.265999999996</v>
      </c>
      <c r="F6" s="57">
        <v>97990.691999999995</v>
      </c>
    </row>
    <row r="7" spans="1:10" x14ac:dyDescent="0.2">
      <c r="B7" s="20" t="s">
        <v>41</v>
      </c>
      <c r="C7" s="57">
        <v>4149900.76</v>
      </c>
      <c r="D7" s="57">
        <v>4564659.5060000001</v>
      </c>
      <c r="E7" s="57">
        <v>59371.115000000005</v>
      </c>
      <c r="F7" s="57">
        <v>36589.078999999998</v>
      </c>
    </row>
    <row r="8" spans="1:10" x14ac:dyDescent="0.2">
      <c r="B8" s="20" t="s">
        <v>47</v>
      </c>
      <c r="C8" s="57">
        <v>11499.17</v>
      </c>
      <c r="D8" s="57">
        <v>2146284.6</v>
      </c>
      <c r="E8" s="57">
        <v>45</v>
      </c>
      <c r="F8" s="57">
        <v>18398.97</v>
      </c>
    </row>
    <row r="9" spans="1:10" x14ac:dyDescent="0.2">
      <c r="B9" s="20" t="s">
        <v>36</v>
      </c>
      <c r="C9" s="57">
        <v>397962.82199999999</v>
      </c>
      <c r="D9" s="57">
        <v>1349840.7010000001</v>
      </c>
      <c r="E9" s="57">
        <v>5716.71</v>
      </c>
      <c r="F9" s="57">
        <v>15895.073</v>
      </c>
    </row>
    <row r="10" spans="1:10" x14ac:dyDescent="0.2">
      <c r="B10" s="20" t="s">
        <v>35</v>
      </c>
      <c r="C10" s="57">
        <v>145485.99000000002</v>
      </c>
      <c r="D10" s="57">
        <v>725236.88300000003</v>
      </c>
      <c r="E10" s="57">
        <v>2177.5960000000005</v>
      </c>
      <c r="F10" s="57">
        <v>6541.0469999999996</v>
      </c>
      <c r="I10" t="s">
        <v>173</v>
      </c>
      <c r="J10" s="64">
        <f>F5+F25+F48</f>
        <v>254315.20699999999</v>
      </c>
    </row>
    <row r="11" spans="1:10" x14ac:dyDescent="0.2">
      <c r="B11" s="20" t="s">
        <v>39</v>
      </c>
      <c r="C11" s="57">
        <v>311150.15000000002</v>
      </c>
      <c r="D11" s="57">
        <v>532517.43900000001</v>
      </c>
      <c r="E11" s="57">
        <v>3243.759</v>
      </c>
      <c r="F11" s="57">
        <v>3215.8530000000001</v>
      </c>
      <c r="I11" t="s">
        <v>170</v>
      </c>
      <c r="J11" s="64">
        <f>F64+F70+F76+F80+F93+F98+F110+F114</f>
        <v>31773.487999999998</v>
      </c>
    </row>
    <row r="12" spans="1:10" x14ac:dyDescent="0.2">
      <c r="B12" s="20"/>
      <c r="C12" s="16"/>
      <c r="D12" s="16"/>
      <c r="E12" s="16"/>
      <c r="F12" s="16"/>
      <c r="I12" t="s">
        <v>172</v>
      </c>
      <c r="J12" s="64">
        <f>F14+F35+F44+F55+F89+F104</f>
        <v>112676.605</v>
      </c>
    </row>
    <row r="13" spans="1:10" x14ac:dyDescent="0.2">
      <c r="B13" s="27"/>
      <c r="C13" s="57"/>
      <c r="D13" s="57"/>
      <c r="E13" s="57"/>
      <c r="F13" s="57"/>
    </row>
    <row r="14" spans="1:10" x14ac:dyDescent="0.2">
      <c r="A14">
        <v>44039900</v>
      </c>
      <c r="B14" s="20" t="s">
        <v>108</v>
      </c>
      <c r="C14" s="57">
        <v>2594663.7039999999</v>
      </c>
      <c r="D14" s="57">
        <v>2373928.1749999998</v>
      </c>
      <c r="E14" s="57">
        <v>26055.312000000002</v>
      </c>
      <c r="F14" s="57">
        <v>15407.618999999999</v>
      </c>
    </row>
    <row r="15" spans="1:10" x14ac:dyDescent="0.2">
      <c r="B15" s="20" t="s">
        <v>37</v>
      </c>
      <c r="C15" s="57">
        <v>1441034.74</v>
      </c>
      <c r="D15" s="57">
        <v>1716779.6199999999</v>
      </c>
      <c r="E15" s="57">
        <v>16344.160999999998</v>
      </c>
      <c r="F15" s="57">
        <v>14809.380000000001</v>
      </c>
    </row>
    <row r="16" spans="1:10" x14ac:dyDescent="0.2">
      <c r="B16" s="20" t="s">
        <v>39</v>
      </c>
      <c r="C16" s="57">
        <v>309430.772</v>
      </c>
      <c r="D16" s="57">
        <v>229562.57</v>
      </c>
      <c r="E16" s="57">
        <v>396.62</v>
      </c>
      <c r="F16" s="57">
        <v>219.39600000000002</v>
      </c>
    </row>
    <row r="17" spans="1:6" x14ac:dyDescent="0.2">
      <c r="B17" s="20" t="s">
        <v>70</v>
      </c>
      <c r="C17" s="57">
        <v>93427.203999999998</v>
      </c>
      <c r="D17" s="57">
        <v>193184.304</v>
      </c>
      <c r="E17" s="57">
        <v>130.613</v>
      </c>
      <c r="F17" s="57">
        <v>212.63900000000001</v>
      </c>
    </row>
    <row r="18" spans="1:6" x14ac:dyDescent="0.2">
      <c r="B18" s="20" t="s">
        <v>41</v>
      </c>
      <c r="C18" s="57">
        <v>141674.247</v>
      </c>
      <c r="D18" s="57">
        <v>159032.389</v>
      </c>
      <c r="E18" s="57">
        <v>155.61599999999999</v>
      </c>
      <c r="F18" s="57">
        <v>93.222000000000008</v>
      </c>
    </row>
    <row r="19" spans="1:6" x14ac:dyDescent="0.2">
      <c r="B19" s="20" t="s">
        <v>44</v>
      </c>
      <c r="C19" s="57">
        <v>0</v>
      </c>
      <c r="D19" s="57">
        <v>51624.173999999999</v>
      </c>
      <c r="E19" s="57">
        <v>0</v>
      </c>
      <c r="F19" s="57">
        <v>43.562999999999995</v>
      </c>
    </row>
    <row r="20" spans="1:6" x14ac:dyDescent="0.2">
      <c r="B20" s="20" t="s">
        <v>53</v>
      </c>
      <c r="C20" s="16">
        <v>0</v>
      </c>
      <c r="D20" s="16">
        <v>15026.25</v>
      </c>
      <c r="E20" s="16">
        <v>0</v>
      </c>
      <c r="F20" s="16">
        <v>8.8000000000000007</v>
      </c>
    </row>
    <row r="21" spans="1:6" x14ac:dyDescent="0.2">
      <c r="B21" s="20" t="s">
        <v>36</v>
      </c>
      <c r="C21" s="16">
        <v>609096.74099999992</v>
      </c>
      <c r="D21" s="16">
        <v>8718.8680000000004</v>
      </c>
      <c r="E21" s="16">
        <v>9028.3020000000015</v>
      </c>
      <c r="F21" s="16">
        <v>20.619</v>
      </c>
    </row>
    <row r="22" spans="1:6" x14ac:dyDescent="0.2">
      <c r="B22" s="20" t="s">
        <v>202</v>
      </c>
      <c r="C22" s="16">
        <v>0</v>
      </c>
      <c r="D22" s="16">
        <v>0</v>
      </c>
      <c r="E22" s="16">
        <v>0</v>
      </c>
      <c r="F22" s="16">
        <v>0</v>
      </c>
    </row>
    <row r="23" spans="1:6" x14ac:dyDescent="0.2">
      <c r="B23" s="27" t="s">
        <v>47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B24" s="20"/>
      <c r="C24" s="57"/>
      <c r="D24" s="57"/>
      <c r="E24" s="57"/>
      <c r="F24" s="57"/>
    </row>
    <row r="25" spans="1:6" x14ac:dyDescent="0.2">
      <c r="A25" t="s">
        <v>139</v>
      </c>
      <c r="B25" s="20" t="s">
        <v>101</v>
      </c>
      <c r="C25" s="57">
        <v>2638138.571</v>
      </c>
      <c r="D25" s="57">
        <v>5644244.1079999991</v>
      </c>
      <c r="E25" s="57">
        <v>38741.628000000012</v>
      </c>
      <c r="F25" s="57">
        <v>56247.472999999998</v>
      </c>
    </row>
    <row r="26" spans="1:6" x14ac:dyDescent="0.2">
      <c r="B26" s="20" t="s">
        <v>36</v>
      </c>
      <c r="C26" s="57">
        <v>110.63999999999999</v>
      </c>
      <c r="D26" s="57">
        <v>1755688.531</v>
      </c>
      <c r="E26" s="57">
        <v>1.7530000000000001</v>
      </c>
      <c r="F26" s="57">
        <v>19702.072</v>
      </c>
    </row>
    <row r="27" spans="1:6" x14ac:dyDescent="0.2">
      <c r="B27" s="20" t="s">
        <v>37</v>
      </c>
      <c r="C27" s="50">
        <v>1285513.051</v>
      </c>
      <c r="D27" s="50">
        <v>1472682.878</v>
      </c>
      <c r="E27" s="50">
        <v>18657.925999999999</v>
      </c>
      <c r="F27" s="50">
        <v>15066.740000000002</v>
      </c>
    </row>
    <row r="28" spans="1:6" x14ac:dyDescent="0.2">
      <c r="B28" s="20" t="s">
        <v>35</v>
      </c>
      <c r="C28" s="57">
        <v>1352279.2000000002</v>
      </c>
      <c r="D28" s="57">
        <v>1385827.9950000001</v>
      </c>
      <c r="E28" s="57">
        <v>20078.552</v>
      </c>
      <c r="F28" s="57">
        <v>12689.031999999999</v>
      </c>
    </row>
    <row r="29" spans="1:6" x14ac:dyDescent="0.2">
      <c r="B29" s="20" t="s">
        <v>47</v>
      </c>
      <c r="C29" s="57">
        <v>0</v>
      </c>
      <c r="D29" s="57">
        <v>764582.52</v>
      </c>
      <c r="E29" s="57">
        <v>0</v>
      </c>
      <c r="F29" s="57">
        <v>6755</v>
      </c>
    </row>
    <row r="30" spans="1:6" x14ac:dyDescent="0.2">
      <c r="B30" s="20" t="s">
        <v>41</v>
      </c>
      <c r="C30" s="57">
        <v>235.68</v>
      </c>
      <c r="D30" s="57">
        <v>265462.18400000001</v>
      </c>
      <c r="E30" s="57">
        <v>3.3969999999999998</v>
      </c>
      <c r="F30" s="57">
        <v>2034.6289999999999</v>
      </c>
    </row>
    <row r="31" spans="1:6" x14ac:dyDescent="0.2">
      <c r="B31" s="20" t="s">
        <v>39</v>
      </c>
      <c r="C31" s="58">
        <v>0</v>
      </c>
      <c r="D31" s="58">
        <v>0</v>
      </c>
      <c r="E31" s="58">
        <v>0</v>
      </c>
      <c r="F31" s="58">
        <v>0</v>
      </c>
    </row>
    <row r="32" spans="1:6" x14ac:dyDescent="0.2">
      <c r="B32" s="20"/>
      <c r="C32" s="16"/>
      <c r="D32" s="16"/>
      <c r="E32" s="16"/>
      <c r="F32" s="16"/>
    </row>
    <row r="33" spans="1:6" x14ac:dyDescent="0.2">
      <c r="B33" s="27"/>
      <c r="C33" s="57"/>
      <c r="D33" s="57"/>
      <c r="E33" s="57"/>
      <c r="F33" s="57"/>
    </row>
    <row r="34" spans="1:6" x14ac:dyDescent="0.2">
      <c r="B34" s="20"/>
      <c r="C34" s="57"/>
      <c r="D34" s="57"/>
      <c r="E34" s="57"/>
      <c r="F34" s="57"/>
    </row>
    <row r="35" spans="1:6" x14ac:dyDescent="0.2">
      <c r="A35">
        <v>44039100</v>
      </c>
      <c r="B35" s="20" t="s">
        <v>112</v>
      </c>
      <c r="C35" s="57">
        <v>1281667.9849999999</v>
      </c>
      <c r="D35" s="57">
        <v>2684871.0630000001</v>
      </c>
      <c r="E35" s="57">
        <v>2685.5140000000001</v>
      </c>
      <c r="F35" s="57">
        <v>3499.4700000000003</v>
      </c>
    </row>
    <row r="36" spans="1:6" x14ac:dyDescent="0.2">
      <c r="B36" s="20" t="s">
        <v>41</v>
      </c>
      <c r="C36" s="57">
        <v>1196872.0999999999</v>
      </c>
      <c r="D36" s="57">
        <v>2623739.2870000005</v>
      </c>
      <c r="E36" s="57">
        <v>2600.71</v>
      </c>
      <c r="F36" s="57">
        <v>3440.99</v>
      </c>
    </row>
    <row r="37" spans="1:6" x14ac:dyDescent="0.2">
      <c r="B37" s="20" t="s">
        <v>73</v>
      </c>
      <c r="C37" s="57">
        <v>0</v>
      </c>
      <c r="D37" s="57">
        <v>44712.800000000003</v>
      </c>
      <c r="E37" s="57">
        <v>0</v>
      </c>
      <c r="F37" s="57">
        <v>41.24</v>
      </c>
    </row>
    <row r="38" spans="1:6" x14ac:dyDescent="0.2">
      <c r="B38" s="20" t="s">
        <v>44</v>
      </c>
      <c r="C38" s="57">
        <v>0</v>
      </c>
      <c r="D38" s="57">
        <v>16418.975999999999</v>
      </c>
      <c r="E38" s="57">
        <v>0</v>
      </c>
      <c r="F38" s="57">
        <v>17.239999999999998</v>
      </c>
    </row>
    <row r="39" spans="1:6" x14ac:dyDescent="0.2">
      <c r="B39" s="20" t="s">
        <v>39</v>
      </c>
      <c r="C39" s="57">
        <v>84795.884999999995</v>
      </c>
      <c r="D39" s="57">
        <v>0</v>
      </c>
      <c r="E39" s="57">
        <v>84.804000000000002</v>
      </c>
      <c r="F39" s="57">
        <v>0</v>
      </c>
    </row>
    <row r="40" spans="1:6" x14ac:dyDescent="0.2">
      <c r="B40" s="20"/>
      <c r="C40" s="16"/>
      <c r="D40" s="16"/>
      <c r="E40" s="16"/>
      <c r="F40" s="16"/>
    </row>
    <row r="41" spans="1:6" x14ac:dyDescent="0.2">
      <c r="B41" s="20"/>
      <c r="C41" s="16"/>
      <c r="D41" s="16"/>
      <c r="E41" s="16"/>
      <c r="F41" s="16"/>
    </row>
    <row r="42" spans="1:6" x14ac:dyDescent="0.2">
      <c r="B42" s="27"/>
      <c r="C42" s="57"/>
      <c r="D42" s="57"/>
      <c r="E42" s="57"/>
      <c r="F42" s="57"/>
    </row>
    <row r="43" spans="1:6" x14ac:dyDescent="0.2">
      <c r="B43" s="20"/>
      <c r="C43" s="57"/>
      <c r="D43" s="57"/>
      <c r="E43" s="57"/>
      <c r="F43" s="57"/>
    </row>
    <row r="44" spans="1:6" x14ac:dyDescent="0.2">
      <c r="A44" t="s">
        <v>140</v>
      </c>
      <c r="B44" s="20" t="s">
        <v>102</v>
      </c>
      <c r="C44" s="57">
        <v>563658.63</v>
      </c>
      <c r="D44" s="57">
        <v>911863.54</v>
      </c>
      <c r="E44" s="57">
        <v>15030.7</v>
      </c>
      <c r="F44" s="57">
        <v>17340.82</v>
      </c>
    </row>
    <row r="45" spans="1:6" x14ac:dyDescent="0.2">
      <c r="B45" s="20" t="s">
        <v>210</v>
      </c>
      <c r="C45" s="16">
        <v>563658.63</v>
      </c>
      <c r="D45" s="16">
        <v>911863.54</v>
      </c>
      <c r="E45" s="16">
        <v>15030.7</v>
      </c>
      <c r="F45" s="16">
        <v>17340.82</v>
      </c>
    </row>
    <row r="46" spans="1:6" x14ac:dyDescent="0.2">
      <c r="B46" s="27"/>
      <c r="C46" s="57"/>
      <c r="D46" s="57"/>
      <c r="E46" s="57"/>
      <c r="F46" s="57"/>
    </row>
    <row r="47" spans="1:6" x14ac:dyDescent="0.2">
      <c r="B47" s="20"/>
      <c r="C47" s="57"/>
      <c r="D47" s="57"/>
      <c r="E47" s="57"/>
      <c r="F47" s="57"/>
    </row>
    <row r="48" spans="1:6" x14ac:dyDescent="0.2">
      <c r="A48" t="s">
        <v>141</v>
      </c>
      <c r="B48" s="20" t="s">
        <v>103</v>
      </c>
      <c r="C48" s="57">
        <v>1869324.9890000001</v>
      </c>
      <c r="D48" s="57">
        <v>2654033.7560000001</v>
      </c>
      <c r="E48" s="57">
        <v>18877.172000000002</v>
      </c>
      <c r="F48" s="57">
        <v>19437.02</v>
      </c>
    </row>
    <row r="49" spans="1:6" x14ac:dyDescent="0.2">
      <c r="B49" s="20" t="s">
        <v>37</v>
      </c>
      <c r="C49" s="57">
        <v>1846230.7590000001</v>
      </c>
      <c r="D49" s="57">
        <v>2647231.835</v>
      </c>
      <c r="E49" s="57">
        <v>18744.641</v>
      </c>
      <c r="F49" s="57">
        <v>19415.690000000002</v>
      </c>
    </row>
    <row r="50" spans="1:6" x14ac:dyDescent="0.2">
      <c r="B50" s="20" t="s">
        <v>36</v>
      </c>
      <c r="C50" s="57">
        <v>7266.84</v>
      </c>
      <c r="D50" s="57">
        <v>6801.9210000000003</v>
      </c>
      <c r="E50" s="57">
        <v>23.36</v>
      </c>
      <c r="F50" s="57">
        <v>21.33</v>
      </c>
    </row>
    <row r="51" spans="1:6" x14ac:dyDescent="0.2">
      <c r="B51" s="20" t="s">
        <v>41</v>
      </c>
      <c r="C51" s="16">
        <v>9398.9</v>
      </c>
      <c r="D51" s="16">
        <v>0</v>
      </c>
      <c r="E51" s="16">
        <v>20.5</v>
      </c>
      <c r="F51" s="16">
        <v>0</v>
      </c>
    </row>
    <row r="52" spans="1:6" x14ac:dyDescent="0.2">
      <c r="B52" s="20" t="s">
        <v>210</v>
      </c>
      <c r="C52" s="16">
        <v>6428.49</v>
      </c>
      <c r="D52" s="16">
        <v>0</v>
      </c>
      <c r="E52" s="16">
        <v>88.670999999999992</v>
      </c>
      <c r="F52" s="16">
        <v>0</v>
      </c>
    </row>
    <row r="53" spans="1:6" x14ac:dyDescent="0.2">
      <c r="B53" s="26"/>
      <c r="C53" s="57"/>
      <c r="D53" s="57"/>
      <c r="E53" s="57"/>
      <c r="F53" s="57"/>
    </row>
    <row r="54" spans="1:6" x14ac:dyDescent="0.2">
      <c r="B54" s="20"/>
      <c r="C54" s="57"/>
      <c r="D54" s="57"/>
      <c r="E54" s="57"/>
      <c r="F54" s="57"/>
    </row>
    <row r="55" spans="1:6" x14ac:dyDescent="0.2">
      <c r="A55" t="s">
        <v>142</v>
      </c>
      <c r="B55" s="20" t="s">
        <v>111</v>
      </c>
      <c r="C55" s="57">
        <v>1286910.5279999999</v>
      </c>
      <c r="D55" s="57">
        <v>3290676.1750000003</v>
      </c>
      <c r="E55" s="57">
        <v>24400.899999999998</v>
      </c>
      <c r="F55" s="57">
        <v>75952.433999999994</v>
      </c>
    </row>
    <row r="56" spans="1:6" x14ac:dyDescent="0.2">
      <c r="B56" s="20" t="s">
        <v>44</v>
      </c>
      <c r="C56" s="57">
        <v>835242.11499999999</v>
      </c>
      <c r="D56" s="57">
        <v>2912234.8319999999</v>
      </c>
      <c r="E56" s="57">
        <v>22980</v>
      </c>
      <c r="F56" s="57">
        <v>75080</v>
      </c>
    </row>
    <row r="57" spans="1:6" x14ac:dyDescent="0.2">
      <c r="B57" s="20" t="s">
        <v>36</v>
      </c>
      <c r="C57" s="57">
        <v>264163.17800000001</v>
      </c>
      <c r="D57" s="57">
        <v>344447.96600000001</v>
      </c>
      <c r="E57" s="57">
        <v>793.76900000000001</v>
      </c>
      <c r="F57" s="57">
        <v>775.80099999999993</v>
      </c>
    </row>
    <row r="58" spans="1:6" x14ac:dyDescent="0.2">
      <c r="B58" s="20" t="s">
        <v>35</v>
      </c>
      <c r="C58" s="57">
        <v>0</v>
      </c>
      <c r="D58" s="57">
        <v>33993.377</v>
      </c>
      <c r="E58" s="57">
        <v>0</v>
      </c>
      <c r="F58" s="57">
        <v>96.632999999999996</v>
      </c>
    </row>
    <row r="59" spans="1:6" x14ac:dyDescent="0.2">
      <c r="B59" s="20" t="s">
        <v>39</v>
      </c>
      <c r="C59" s="57">
        <v>57595.42</v>
      </c>
      <c r="D59" s="57">
        <v>0</v>
      </c>
      <c r="E59" s="57">
        <v>130</v>
      </c>
      <c r="F59" s="57">
        <v>0</v>
      </c>
    </row>
    <row r="60" spans="1:6" x14ac:dyDescent="0.2">
      <c r="B60" s="20" t="s">
        <v>37</v>
      </c>
      <c r="C60" s="57">
        <v>129909.815</v>
      </c>
      <c r="D60" s="57">
        <v>0</v>
      </c>
      <c r="E60" s="57">
        <v>497.13100000000003</v>
      </c>
      <c r="F60" s="57">
        <v>0</v>
      </c>
    </row>
    <row r="61" spans="1:6" x14ac:dyDescent="0.2">
      <c r="B61" s="20"/>
      <c r="C61" s="16"/>
      <c r="D61" s="16"/>
      <c r="E61" s="16"/>
      <c r="F61" s="16"/>
    </row>
    <row r="62" spans="1:6" x14ac:dyDescent="0.2">
      <c r="B62" s="27"/>
      <c r="C62" s="57"/>
      <c r="D62" s="57"/>
      <c r="E62" s="57"/>
      <c r="F62" s="57"/>
    </row>
    <row r="63" spans="1:6" x14ac:dyDescent="0.2">
      <c r="B63" s="20"/>
      <c r="C63" s="57"/>
      <c r="D63" s="57"/>
      <c r="E63" s="57"/>
      <c r="F63" s="57"/>
    </row>
    <row r="64" spans="1:6" x14ac:dyDescent="0.2">
      <c r="A64" t="s">
        <v>143</v>
      </c>
      <c r="B64" s="20" t="s">
        <v>107</v>
      </c>
      <c r="C64" s="57">
        <v>91186.631999999998</v>
      </c>
      <c r="D64" s="57">
        <v>277916.43900000001</v>
      </c>
      <c r="E64" s="57">
        <v>467.202</v>
      </c>
      <c r="F64" s="57">
        <v>1177.5129999999999</v>
      </c>
    </row>
    <row r="65" spans="1:6" x14ac:dyDescent="0.2">
      <c r="B65" s="20" t="s">
        <v>36</v>
      </c>
      <c r="C65" s="57">
        <v>71746.581999999995</v>
      </c>
      <c r="D65" s="57">
        <v>163621.109</v>
      </c>
      <c r="E65" s="57">
        <v>380.84199999999998</v>
      </c>
      <c r="F65" s="57">
        <v>844.46300000000008</v>
      </c>
    </row>
    <row r="66" spans="1:6" x14ac:dyDescent="0.2">
      <c r="B66" s="20" t="s">
        <v>41</v>
      </c>
      <c r="C66" s="57">
        <v>19440.05</v>
      </c>
      <c r="D66" s="57">
        <v>96682.613999999987</v>
      </c>
      <c r="E66" s="57">
        <v>86.36</v>
      </c>
      <c r="F66" s="57">
        <v>288.05</v>
      </c>
    </row>
    <row r="67" spans="1:6" x14ac:dyDescent="0.2">
      <c r="B67" s="20" t="s">
        <v>47</v>
      </c>
      <c r="C67" s="16">
        <v>0</v>
      </c>
      <c r="D67" s="16">
        <v>17572.71</v>
      </c>
      <c r="E67" s="16">
        <v>0</v>
      </c>
      <c r="F67" s="16">
        <v>40</v>
      </c>
    </row>
    <row r="68" spans="1:6" x14ac:dyDescent="0.2">
      <c r="B68" s="27" t="s">
        <v>39</v>
      </c>
      <c r="C68" s="57">
        <v>0</v>
      </c>
      <c r="D68" s="57">
        <v>40.006</v>
      </c>
      <c r="E68" s="57">
        <v>0</v>
      </c>
      <c r="F68" s="57">
        <v>5</v>
      </c>
    </row>
    <row r="69" spans="1:6" x14ac:dyDescent="0.2">
      <c r="B69" s="20"/>
      <c r="C69" s="57"/>
      <c r="D69" s="57"/>
      <c r="E69" s="57"/>
      <c r="F69" s="57"/>
    </row>
    <row r="70" spans="1:6" x14ac:dyDescent="0.2">
      <c r="A70" t="s">
        <v>144</v>
      </c>
      <c r="B70" s="20" t="s">
        <v>104</v>
      </c>
      <c r="C70" s="57">
        <v>1474115.4939999999</v>
      </c>
      <c r="D70" s="57">
        <v>1866212.9819999998</v>
      </c>
      <c r="E70" s="57">
        <v>17177.079000000002</v>
      </c>
      <c r="F70" s="57">
        <v>15669.195</v>
      </c>
    </row>
    <row r="71" spans="1:6" x14ac:dyDescent="0.2">
      <c r="B71" s="20" t="s">
        <v>37</v>
      </c>
      <c r="C71" s="57">
        <v>1378822.639</v>
      </c>
      <c r="D71" s="57">
        <v>1765725.0779999997</v>
      </c>
      <c r="E71" s="57">
        <v>16926.038</v>
      </c>
      <c r="F71" s="57">
        <v>14529.514999999999</v>
      </c>
    </row>
    <row r="72" spans="1:6" x14ac:dyDescent="0.2">
      <c r="B72" s="20" t="s">
        <v>35</v>
      </c>
      <c r="C72" s="16">
        <v>0</v>
      </c>
      <c r="D72" s="16">
        <v>100487.90399999999</v>
      </c>
      <c r="E72" s="16">
        <v>0</v>
      </c>
      <c r="F72" s="16">
        <v>1139.68</v>
      </c>
    </row>
    <row r="73" spans="1:6" x14ac:dyDescent="0.2">
      <c r="B73" s="20" t="s">
        <v>36</v>
      </c>
      <c r="C73" s="16">
        <v>95292.854999999996</v>
      </c>
      <c r="D73" s="16">
        <v>0</v>
      </c>
      <c r="E73" s="16">
        <v>251.041</v>
      </c>
      <c r="F73" s="16">
        <v>0</v>
      </c>
    </row>
    <row r="74" spans="1:6" x14ac:dyDescent="0.2">
      <c r="B74" s="27"/>
      <c r="C74" s="57"/>
      <c r="D74" s="57"/>
      <c r="E74" s="57"/>
      <c r="F74" s="57"/>
    </row>
    <row r="75" spans="1:6" x14ac:dyDescent="0.2">
      <c r="B75" s="20"/>
      <c r="C75" s="57"/>
      <c r="D75" s="57"/>
      <c r="E75" s="57"/>
      <c r="F75" s="57"/>
    </row>
    <row r="76" spans="1:6" x14ac:dyDescent="0.2">
      <c r="A76" t="s">
        <v>145</v>
      </c>
      <c r="B76" s="20" t="s">
        <v>98</v>
      </c>
      <c r="C76" s="57">
        <v>40837.788</v>
      </c>
      <c r="D76" s="57">
        <v>49.988</v>
      </c>
      <c r="E76" s="57">
        <v>595</v>
      </c>
      <c r="F76" s="57">
        <v>0.26</v>
      </c>
    </row>
    <row r="77" spans="1:6" x14ac:dyDescent="0.2">
      <c r="B77" s="20" t="s">
        <v>37</v>
      </c>
      <c r="C77" s="16">
        <v>40837.788</v>
      </c>
      <c r="D77" s="16">
        <v>49.988</v>
      </c>
      <c r="E77" s="16">
        <v>595</v>
      </c>
      <c r="F77" s="16">
        <v>0.26</v>
      </c>
    </row>
    <row r="78" spans="1:6" x14ac:dyDescent="0.2">
      <c r="B78" s="27"/>
      <c r="C78" s="57"/>
      <c r="D78" s="57"/>
      <c r="E78" s="57"/>
      <c r="F78" s="57"/>
    </row>
    <row r="79" spans="1:6" x14ac:dyDescent="0.2">
      <c r="B79" s="20"/>
      <c r="C79" s="57"/>
      <c r="D79" s="57"/>
      <c r="E79" s="57"/>
      <c r="F79" s="57"/>
    </row>
    <row r="80" spans="1:6" x14ac:dyDescent="0.2">
      <c r="A80" t="s">
        <v>146</v>
      </c>
      <c r="B80" s="20" t="s">
        <v>100</v>
      </c>
      <c r="C80" s="57">
        <v>673027.42</v>
      </c>
      <c r="D80" s="57">
        <v>167935.367</v>
      </c>
      <c r="E80" s="57">
        <v>10522.058999999999</v>
      </c>
      <c r="F80" s="57">
        <v>2485.1979999999999</v>
      </c>
    </row>
    <row r="81" spans="1:6" x14ac:dyDescent="0.2">
      <c r="B81" s="20" t="s">
        <v>41</v>
      </c>
      <c r="C81" s="57">
        <v>51247.3</v>
      </c>
      <c r="D81" s="57">
        <v>135687.731</v>
      </c>
      <c r="E81" s="57">
        <v>2190.5679999999998</v>
      </c>
      <c r="F81" s="57">
        <v>2025.3229999999999</v>
      </c>
    </row>
    <row r="82" spans="1:6" x14ac:dyDescent="0.2">
      <c r="B82" s="20" t="s">
        <v>37</v>
      </c>
      <c r="C82" s="57">
        <v>45447.54</v>
      </c>
      <c r="D82" s="57">
        <v>15356.16</v>
      </c>
      <c r="E82" s="57">
        <v>280.041</v>
      </c>
      <c r="F82" s="57">
        <v>38.4</v>
      </c>
    </row>
    <row r="83" spans="1:6" x14ac:dyDescent="0.2">
      <c r="B83" s="20" t="s">
        <v>35</v>
      </c>
      <c r="C83" s="57">
        <v>22292.15</v>
      </c>
      <c r="D83" s="57">
        <v>13488.08</v>
      </c>
      <c r="E83" s="57">
        <v>431.13900000000001</v>
      </c>
      <c r="F83" s="57">
        <v>286.17899999999997</v>
      </c>
    </row>
    <row r="84" spans="1:6" x14ac:dyDescent="0.2">
      <c r="A84" s="39"/>
      <c r="B84" s="47" t="s">
        <v>36</v>
      </c>
      <c r="C84" s="57">
        <v>546845.12</v>
      </c>
      <c r="D84" s="57">
        <v>3403.3959999999997</v>
      </c>
      <c r="E84" s="57">
        <v>7450.973</v>
      </c>
      <c r="F84" s="57">
        <v>135.29600000000002</v>
      </c>
    </row>
    <row r="85" spans="1:6" x14ac:dyDescent="0.2">
      <c r="B85" s="20" t="s">
        <v>39</v>
      </c>
      <c r="C85" s="57">
        <v>7195.31</v>
      </c>
      <c r="D85" s="57">
        <v>0</v>
      </c>
      <c r="E85" s="57">
        <v>169.33800000000002</v>
      </c>
      <c r="F85" s="57">
        <v>0</v>
      </c>
    </row>
    <row r="86" spans="1:6" x14ac:dyDescent="0.2">
      <c r="A86" s="39"/>
      <c r="B86" s="46"/>
      <c r="C86" s="57"/>
      <c r="D86" s="57"/>
      <c r="E86" s="57"/>
      <c r="F86" s="57"/>
    </row>
    <row r="87" spans="1:6" x14ac:dyDescent="0.2">
      <c r="B87" s="26"/>
      <c r="C87" s="57"/>
      <c r="D87" s="57"/>
      <c r="E87" s="57"/>
      <c r="F87" s="57"/>
    </row>
    <row r="88" spans="1:6" x14ac:dyDescent="0.2">
      <c r="B88" s="20"/>
      <c r="C88" s="57"/>
      <c r="D88" s="57"/>
      <c r="E88" s="57"/>
      <c r="F88" s="57"/>
    </row>
    <row r="89" spans="1:6" x14ac:dyDescent="0.2">
      <c r="A89" t="s">
        <v>152</v>
      </c>
      <c r="B89" s="20" t="s">
        <v>113</v>
      </c>
      <c r="C89" s="57">
        <v>42052.52</v>
      </c>
      <c r="D89" s="57">
        <v>103841.72100000001</v>
      </c>
      <c r="E89" s="57">
        <v>238.15</v>
      </c>
      <c r="F89" s="57">
        <v>458.64</v>
      </c>
    </row>
    <row r="90" spans="1:6" x14ac:dyDescent="0.2">
      <c r="B90" s="20" t="s">
        <v>41</v>
      </c>
      <c r="C90" s="16">
        <v>42052.52</v>
      </c>
      <c r="D90" s="16">
        <v>103841.72100000001</v>
      </c>
      <c r="E90" s="16">
        <v>238.15</v>
      </c>
      <c r="F90" s="16">
        <v>458.64</v>
      </c>
    </row>
    <row r="91" spans="1:6" x14ac:dyDescent="0.2">
      <c r="B91" s="27"/>
      <c r="C91" s="57"/>
      <c r="D91" s="57"/>
      <c r="E91" s="57"/>
      <c r="F91" s="57"/>
    </row>
    <row r="92" spans="1:6" x14ac:dyDescent="0.2">
      <c r="B92" s="20"/>
      <c r="C92" s="57"/>
      <c r="D92" s="57"/>
      <c r="E92" s="57"/>
      <c r="F92" s="57"/>
    </row>
    <row r="93" spans="1:6" x14ac:dyDescent="0.2">
      <c r="A93" t="s">
        <v>147</v>
      </c>
      <c r="B93" s="20" t="s">
        <v>97</v>
      </c>
      <c r="C93" s="57">
        <v>48999.49</v>
      </c>
      <c r="D93" s="57">
        <v>855457.82400000002</v>
      </c>
      <c r="E93" s="57">
        <v>887.702</v>
      </c>
      <c r="F93" s="57">
        <v>10449</v>
      </c>
    </row>
    <row r="94" spans="1:6" x14ac:dyDescent="0.2">
      <c r="B94" s="20" t="s">
        <v>36</v>
      </c>
      <c r="C94" s="16">
        <v>0</v>
      </c>
      <c r="D94" s="16">
        <v>855457.82400000002</v>
      </c>
      <c r="E94" s="16">
        <v>0</v>
      </c>
      <c r="F94" s="16">
        <v>10449</v>
      </c>
    </row>
    <row r="95" spans="1:6" x14ac:dyDescent="0.2">
      <c r="B95" s="20" t="s">
        <v>37</v>
      </c>
      <c r="C95" s="16">
        <v>31364.83</v>
      </c>
      <c r="D95" s="16">
        <v>0</v>
      </c>
      <c r="E95" s="16">
        <v>735.24</v>
      </c>
      <c r="F95" s="16">
        <v>0</v>
      </c>
    </row>
    <row r="96" spans="1:6" x14ac:dyDescent="0.2">
      <c r="B96" s="20" t="s">
        <v>210</v>
      </c>
      <c r="C96" s="57">
        <v>17634.660000000003</v>
      </c>
      <c r="D96" s="57">
        <v>0</v>
      </c>
      <c r="E96" s="57">
        <v>152.46200000000002</v>
      </c>
      <c r="F96" s="57">
        <v>0</v>
      </c>
    </row>
    <row r="97" spans="1:6" x14ac:dyDescent="0.2">
      <c r="B97" s="20"/>
      <c r="C97" s="57"/>
      <c r="D97" s="57"/>
      <c r="E97" s="57"/>
      <c r="F97" s="57"/>
    </row>
    <row r="98" spans="1:6" x14ac:dyDescent="0.2">
      <c r="A98" t="s">
        <v>148</v>
      </c>
      <c r="B98" s="20" t="s">
        <v>99</v>
      </c>
      <c r="C98" s="57">
        <v>233776.11</v>
      </c>
      <c r="D98" s="57">
        <v>134577.47</v>
      </c>
      <c r="E98" s="57">
        <v>5099.8410000000003</v>
      </c>
      <c r="F98" s="57">
        <v>1971.3220000000001</v>
      </c>
    </row>
    <row r="99" spans="1:6" x14ac:dyDescent="0.2">
      <c r="B99" s="20" t="s">
        <v>35</v>
      </c>
      <c r="C99" s="57">
        <v>231667.03</v>
      </c>
      <c r="D99" s="57">
        <v>121961.807</v>
      </c>
      <c r="E99" s="57">
        <v>5038.6540000000005</v>
      </c>
      <c r="F99" s="57">
        <v>1702.5349999999999</v>
      </c>
    </row>
    <row r="100" spans="1:6" x14ac:dyDescent="0.2">
      <c r="B100" s="20" t="s">
        <v>41</v>
      </c>
      <c r="C100" s="57">
        <v>0</v>
      </c>
      <c r="D100" s="57">
        <v>9084.0399999999991</v>
      </c>
      <c r="E100" s="57">
        <v>0</v>
      </c>
      <c r="F100" s="57">
        <v>128.30799999999999</v>
      </c>
    </row>
    <row r="101" spans="1:6" x14ac:dyDescent="0.2">
      <c r="B101" s="26" t="s">
        <v>36</v>
      </c>
      <c r="C101" s="57">
        <v>5.8100000000000005</v>
      </c>
      <c r="D101" s="57">
        <v>3531.623</v>
      </c>
      <c r="E101" s="57">
        <v>0.26900000000000002</v>
      </c>
      <c r="F101" s="57">
        <v>140.47900000000001</v>
      </c>
    </row>
    <row r="102" spans="1:6" x14ac:dyDescent="0.2">
      <c r="B102" t="s">
        <v>37</v>
      </c>
      <c r="C102" s="57">
        <v>2103.27</v>
      </c>
      <c r="D102" s="57">
        <v>0</v>
      </c>
      <c r="E102" s="57">
        <v>60.917999999999999</v>
      </c>
      <c r="F102" s="57">
        <v>0</v>
      </c>
    </row>
    <row r="103" spans="1:6" x14ac:dyDescent="0.2">
      <c r="C103" s="57"/>
      <c r="D103" s="57"/>
      <c r="E103" s="57"/>
      <c r="F103" s="57"/>
    </row>
    <row r="104" spans="1:6" x14ac:dyDescent="0.2">
      <c r="A104" t="s">
        <v>149</v>
      </c>
      <c r="B104" t="s">
        <v>110</v>
      </c>
      <c r="C104" s="57">
        <v>3020.8220000000001</v>
      </c>
      <c r="D104" s="57">
        <v>19477.66</v>
      </c>
      <c r="E104" s="57">
        <v>1.72</v>
      </c>
      <c r="F104" s="57">
        <v>17.622</v>
      </c>
    </row>
    <row r="105" spans="1:6" x14ac:dyDescent="0.2">
      <c r="B105" t="s">
        <v>218</v>
      </c>
      <c r="C105" s="57">
        <v>0</v>
      </c>
      <c r="D105" s="57">
        <v>19477.66</v>
      </c>
      <c r="E105" s="57">
        <v>0</v>
      </c>
      <c r="F105" s="57">
        <v>17.622</v>
      </c>
    </row>
    <row r="106" spans="1:6" x14ac:dyDescent="0.2">
      <c r="B106" t="s">
        <v>203</v>
      </c>
      <c r="C106" s="16">
        <v>3020.8220000000001</v>
      </c>
      <c r="D106" s="16">
        <v>0</v>
      </c>
      <c r="E106" s="16">
        <v>1.72</v>
      </c>
      <c r="F106" s="16">
        <v>0</v>
      </c>
    </row>
    <row r="107" spans="1:6" x14ac:dyDescent="0.2">
      <c r="B107" s="27"/>
      <c r="C107" s="57"/>
      <c r="D107" s="57"/>
      <c r="E107" s="57"/>
      <c r="F107" s="57"/>
    </row>
    <row r="108" spans="1:6" x14ac:dyDescent="0.2">
      <c r="B108" s="20"/>
      <c r="C108" s="57"/>
      <c r="D108" s="57"/>
      <c r="E108" s="57"/>
      <c r="F108" s="57"/>
    </row>
    <row r="109" spans="1:6" x14ac:dyDescent="0.2">
      <c r="B109" s="20"/>
      <c r="C109" s="57"/>
      <c r="D109" s="57"/>
      <c r="E109" s="57"/>
      <c r="F109" s="57"/>
    </row>
    <row r="110" spans="1:6" x14ac:dyDescent="0.2">
      <c r="A110">
        <v>44032590</v>
      </c>
      <c r="B110" s="20" t="s">
        <v>109</v>
      </c>
      <c r="C110" s="16">
        <v>0</v>
      </c>
      <c r="D110" s="16">
        <v>12561.981</v>
      </c>
      <c r="E110" s="16">
        <v>0</v>
      </c>
      <c r="F110" s="16">
        <v>21</v>
      </c>
    </row>
    <row r="111" spans="1:6" x14ac:dyDescent="0.2">
      <c r="B111" s="27" t="s">
        <v>39</v>
      </c>
      <c r="C111" s="57">
        <v>0</v>
      </c>
      <c r="D111" s="57">
        <v>12561.981</v>
      </c>
      <c r="E111" s="57">
        <v>0</v>
      </c>
      <c r="F111" s="57">
        <v>21</v>
      </c>
    </row>
    <row r="112" spans="1:6" x14ac:dyDescent="0.2">
      <c r="B112" s="20"/>
      <c r="C112" s="57"/>
      <c r="D112" s="57"/>
      <c r="E112" s="57"/>
      <c r="F112" s="57"/>
    </row>
    <row r="113" spans="1:6" x14ac:dyDescent="0.2">
      <c r="B113" s="20"/>
      <c r="C113" s="16"/>
      <c r="D113" s="16"/>
      <c r="E113" s="16"/>
      <c r="F113" s="16"/>
    </row>
    <row r="114" spans="1:6" x14ac:dyDescent="0.2">
      <c r="A114" t="s">
        <v>150</v>
      </c>
      <c r="B114" s="27" t="s">
        <v>115</v>
      </c>
      <c r="C114" s="57">
        <v>0</v>
      </c>
      <c r="D114" s="57">
        <v>0</v>
      </c>
      <c r="E114" s="57">
        <v>0</v>
      </c>
      <c r="F114" s="57">
        <v>0</v>
      </c>
    </row>
    <row r="115" spans="1:6" x14ac:dyDescent="0.2">
      <c r="B115" s="20"/>
    </row>
    <row r="116" spans="1:6" x14ac:dyDescent="0.2">
      <c r="B116" s="14"/>
    </row>
    <row r="118" spans="1:6" x14ac:dyDescent="0.2">
      <c r="A118" t="s">
        <v>151</v>
      </c>
      <c r="B118" s="14" t="s">
        <v>105</v>
      </c>
      <c r="C118" s="32">
        <v>0</v>
      </c>
      <c r="D118" s="32">
        <v>0</v>
      </c>
      <c r="E118" s="32">
        <v>0</v>
      </c>
      <c r="F118" s="32">
        <v>0</v>
      </c>
    </row>
    <row r="119" spans="1:6" x14ac:dyDescent="0.2">
      <c r="B119" s="14"/>
    </row>
    <row r="120" spans="1:6" x14ac:dyDescent="0.2">
      <c r="B120" s="14"/>
    </row>
    <row r="121" spans="1:6" x14ac:dyDescent="0.2">
      <c r="B121" s="14"/>
    </row>
    <row r="122" spans="1:6" x14ac:dyDescent="0.2">
      <c r="B122" s="14"/>
    </row>
    <row r="123" spans="1:6" x14ac:dyDescent="0.2">
      <c r="B123" s="14"/>
    </row>
    <row r="124" spans="1:6" x14ac:dyDescent="0.2">
      <c r="B124" s="14"/>
    </row>
    <row r="125" spans="1:6" x14ac:dyDescent="0.2">
      <c r="B125" s="14"/>
    </row>
    <row r="126" spans="1:6" x14ac:dyDescent="0.2">
      <c r="B126" s="14"/>
    </row>
    <row r="127" spans="1:6" x14ac:dyDescent="0.2">
      <c r="B127" s="14"/>
    </row>
    <row r="128" spans="1:6" x14ac:dyDescent="0.2">
      <c r="B128" s="8"/>
    </row>
    <row r="129" spans="2:2" x14ac:dyDescent="0.2">
      <c r="B129" s="14"/>
    </row>
    <row r="130" spans="2:2" x14ac:dyDescent="0.2">
      <c r="B130" s="14"/>
    </row>
    <row r="131" spans="2:2" x14ac:dyDescent="0.2">
      <c r="B131" s="14"/>
    </row>
    <row r="132" spans="2:2" x14ac:dyDescent="0.2">
      <c r="B132" s="14"/>
    </row>
    <row r="133" spans="2:2" x14ac:dyDescent="0.2">
      <c r="B133" s="14"/>
    </row>
    <row r="134" spans="2:2" x14ac:dyDescent="0.2">
      <c r="B134" s="14"/>
    </row>
    <row r="135" spans="2:2" x14ac:dyDescent="0.2">
      <c r="B135" s="14"/>
    </row>
    <row r="136" spans="2:2" x14ac:dyDescent="0.2">
      <c r="B136" s="14"/>
    </row>
    <row r="137" spans="2:2" x14ac:dyDescent="0.2">
      <c r="B137" s="14"/>
    </row>
    <row r="138" spans="2:2" x14ac:dyDescent="0.2">
      <c r="B138" s="14"/>
    </row>
    <row r="139" spans="2:2" x14ac:dyDescent="0.2">
      <c r="B139" s="14"/>
    </row>
    <row r="140" spans="2:2" x14ac:dyDescent="0.2">
      <c r="B140" s="14"/>
    </row>
    <row r="141" spans="2:2" x14ac:dyDescent="0.2">
      <c r="B141" s="14"/>
    </row>
    <row r="142" spans="2:2" x14ac:dyDescent="0.2">
      <c r="B142" s="14"/>
    </row>
    <row r="143" spans="2:2" x14ac:dyDescent="0.2">
      <c r="B143" s="14"/>
    </row>
    <row r="144" spans="2:2" x14ac:dyDescent="0.2">
      <c r="B144" s="14"/>
    </row>
    <row r="145" spans="2:2" x14ac:dyDescent="0.2">
      <c r="B145" s="14"/>
    </row>
    <row r="146" spans="2:2" x14ac:dyDescent="0.2">
      <c r="B146" s="14"/>
    </row>
    <row r="147" spans="2:2" x14ac:dyDescent="0.2">
      <c r="B147" s="14"/>
    </row>
    <row r="148" spans="2:2" x14ac:dyDescent="0.2">
      <c r="B148" s="14"/>
    </row>
    <row r="149" spans="2:2" x14ac:dyDescent="0.2">
      <c r="B149" s="14"/>
    </row>
    <row r="150" spans="2:2" x14ac:dyDescent="0.2">
      <c r="B150" s="14"/>
    </row>
    <row r="151" spans="2:2" x14ac:dyDescent="0.2">
      <c r="B151" s="14"/>
    </row>
    <row r="152" spans="2:2" x14ac:dyDescent="0.2">
      <c r="B152" s="14"/>
    </row>
    <row r="153" spans="2:2" x14ac:dyDescent="0.2">
      <c r="B153" s="14"/>
    </row>
    <row r="154" spans="2:2" x14ac:dyDescent="0.2">
      <c r="B154" s="14"/>
    </row>
    <row r="155" spans="2:2" x14ac:dyDescent="0.2">
      <c r="B155" s="14"/>
    </row>
    <row r="156" spans="2:2" x14ac:dyDescent="0.2">
      <c r="B156" s="14"/>
    </row>
    <row r="157" spans="2:2" x14ac:dyDescent="0.2">
      <c r="B157" s="14"/>
    </row>
    <row r="158" spans="2:2" x14ac:dyDescent="0.2">
      <c r="B158" s="14"/>
    </row>
    <row r="159" spans="2:2" x14ac:dyDescent="0.2">
      <c r="B159" s="14"/>
    </row>
    <row r="160" spans="2:2" x14ac:dyDescent="0.2">
      <c r="B160" s="14"/>
    </row>
    <row r="161" spans="2:2" x14ac:dyDescent="0.2">
      <c r="B161" s="8"/>
    </row>
    <row r="162" spans="2:2" x14ac:dyDescent="0.2">
      <c r="B162" s="14"/>
    </row>
    <row r="163" spans="2:2" x14ac:dyDescent="0.2">
      <c r="B163" s="14"/>
    </row>
    <row r="164" spans="2:2" x14ac:dyDescent="0.2">
      <c r="B164" s="14"/>
    </row>
    <row r="165" spans="2:2" x14ac:dyDescent="0.2">
      <c r="B165" s="14"/>
    </row>
    <row r="166" spans="2:2" x14ac:dyDescent="0.2">
      <c r="B166" s="14"/>
    </row>
    <row r="167" spans="2:2" x14ac:dyDescent="0.2">
      <c r="B167" s="14"/>
    </row>
    <row r="168" spans="2:2" x14ac:dyDescent="0.2">
      <c r="B168" s="14"/>
    </row>
    <row r="169" spans="2:2" x14ac:dyDescent="0.2">
      <c r="B169" s="14"/>
    </row>
    <row r="170" spans="2:2" x14ac:dyDescent="0.2">
      <c r="B170" s="14"/>
    </row>
    <row r="171" spans="2:2" x14ac:dyDescent="0.2">
      <c r="B171" s="14"/>
    </row>
    <row r="172" spans="2:2" x14ac:dyDescent="0.2">
      <c r="B172" s="14"/>
    </row>
    <row r="173" spans="2:2" x14ac:dyDescent="0.2">
      <c r="B173" s="14"/>
    </row>
    <row r="174" spans="2:2" x14ac:dyDescent="0.2">
      <c r="B174" s="14"/>
    </row>
    <row r="175" spans="2:2" x14ac:dyDescent="0.2">
      <c r="B175" s="14"/>
    </row>
    <row r="176" spans="2:2" x14ac:dyDescent="0.2">
      <c r="B176" s="14"/>
    </row>
    <row r="177" spans="2:2" x14ac:dyDescent="0.2">
      <c r="B177" s="14"/>
    </row>
    <row r="178" spans="2:2" x14ac:dyDescent="0.2">
      <c r="B178" s="14"/>
    </row>
    <row r="179" spans="2:2" x14ac:dyDescent="0.2">
      <c r="B179" s="14"/>
    </row>
    <row r="180" spans="2:2" x14ac:dyDescent="0.2">
      <c r="B180" s="14"/>
    </row>
    <row r="181" spans="2:2" x14ac:dyDescent="0.2">
      <c r="B181" s="14"/>
    </row>
    <row r="182" spans="2:2" x14ac:dyDescent="0.2">
      <c r="B182" s="14"/>
    </row>
    <row r="183" spans="2:2" x14ac:dyDescent="0.2">
      <c r="B183" s="14"/>
    </row>
    <row r="184" spans="2:2" x14ac:dyDescent="0.2">
      <c r="B184" s="14"/>
    </row>
    <row r="185" spans="2:2" x14ac:dyDescent="0.2">
      <c r="B185" s="14"/>
    </row>
    <row r="186" spans="2:2" x14ac:dyDescent="0.2">
      <c r="B186" s="14"/>
    </row>
    <row r="187" spans="2:2" x14ac:dyDescent="0.2">
      <c r="B187" s="14"/>
    </row>
    <row r="188" spans="2:2" x14ac:dyDescent="0.2">
      <c r="B188" s="14"/>
    </row>
    <row r="189" spans="2:2" x14ac:dyDescent="0.2">
      <c r="B189" s="8"/>
    </row>
    <row r="190" spans="2:2" x14ac:dyDescent="0.2">
      <c r="B190" s="14"/>
    </row>
    <row r="191" spans="2:2" x14ac:dyDescent="0.2">
      <c r="B191" s="14"/>
    </row>
    <row r="192" spans="2:2" x14ac:dyDescent="0.2">
      <c r="B192" s="14"/>
    </row>
    <row r="193" spans="2:2" x14ac:dyDescent="0.2">
      <c r="B193" s="14"/>
    </row>
    <row r="194" spans="2:2" x14ac:dyDescent="0.2">
      <c r="B194" s="14"/>
    </row>
    <row r="195" spans="2:2" x14ac:dyDescent="0.2">
      <c r="B195" s="14"/>
    </row>
    <row r="196" spans="2:2" x14ac:dyDescent="0.2">
      <c r="B196" s="14"/>
    </row>
    <row r="197" spans="2:2" x14ac:dyDescent="0.2">
      <c r="B197" s="14"/>
    </row>
    <row r="198" spans="2:2" x14ac:dyDescent="0.2">
      <c r="B198" s="14"/>
    </row>
    <row r="199" spans="2:2" x14ac:dyDescent="0.2">
      <c r="B199" s="14"/>
    </row>
    <row r="200" spans="2:2" x14ac:dyDescent="0.2">
      <c r="B200" s="14"/>
    </row>
    <row r="201" spans="2:2" x14ac:dyDescent="0.2">
      <c r="B201" s="14"/>
    </row>
    <row r="202" spans="2:2" x14ac:dyDescent="0.2">
      <c r="B202" s="14"/>
    </row>
    <row r="203" spans="2:2" x14ac:dyDescent="0.2">
      <c r="B203" s="14"/>
    </row>
    <row r="204" spans="2:2" x14ac:dyDescent="0.2">
      <c r="B204" s="14"/>
    </row>
    <row r="205" spans="2:2" x14ac:dyDescent="0.2">
      <c r="B205" s="14"/>
    </row>
    <row r="206" spans="2:2" x14ac:dyDescent="0.2">
      <c r="B206" s="14"/>
    </row>
    <row r="207" spans="2:2" x14ac:dyDescent="0.2">
      <c r="B207" s="14"/>
    </row>
    <row r="208" spans="2:2" x14ac:dyDescent="0.2">
      <c r="B208" s="14"/>
    </row>
    <row r="209" spans="2:2" x14ac:dyDescent="0.2">
      <c r="B209" s="14"/>
    </row>
    <row r="210" spans="2:2" x14ac:dyDescent="0.2">
      <c r="B210" s="14"/>
    </row>
    <row r="211" spans="2:2" x14ac:dyDescent="0.2">
      <c r="B211" s="14"/>
    </row>
    <row r="212" spans="2:2" x14ac:dyDescent="0.2">
      <c r="B212" s="14"/>
    </row>
    <row r="213" spans="2:2" x14ac:dyDescent="0.2">
      <c r="B213" s="14"/>
    </row>
    <row r="214" spans="2:2" x14ac:dyDescent="0.2">
      <c r="B214" s="14"/>
    </row>
    <row r="215" spans="2:2" x14ac:dyDescent="0.2">
      <c r="B215" s="14"/>
    </row>
    <row r="216" spans="2:2" x14ac:dyDescent="0.2">
      <c r="B216" s="14"/>
    </row>
    <row r="217" spans="2:2" x14ac:dyDescent="0.2">
      <c r="B217" s="14"/>
    </row>
    <row r="218" spans="2:2" x14ac:dyDescent="0.2">
      <c r="B218" s="14"/>
    </row>
    <row r="219" spans="2:2" x14ac:dyDescent="0.2">
      <c r="B219" s="14"/>
    </row>
    <row r="220" spans="2:2" x14ac:dyDescent="0.2">
      <c r="B220" s="14"/>
    </row>
    <row r="221" spans="2:2" x14ac:dyDescent="0.2">
      <c r="B221" s="14"/>
    </row>
    <row r="222" spans="2:2" x14ac:dyDescent="0.2">
      <c r="B222" s="14"/>
    </row>
    <row r="223" spans="2:2" x14ac:dyDescent="0.2">
      <c r="B223" s="14"/>
    </row>
    <row r="224" spans="2:2" x14ac:dyDescent="0.2">
      <c r="B224" s="14"/>
    </row>
    <row r="225" spans="2:2" x14ac:dyDescent="0.2">
      <c r="B225" s="14"/>
    </row>
    <row r="226" spans="2:2" x14ac:dyDescent="0.2">
      <c r="B226" s="14"/>
    </row>
    <row r="227" spans="2:2" x14ac:dyDescent="0.2">
      <c r="B227" s="14"/>
    </row>
    <row r="228" spans="2:2" x14ac:dyDescent="0.2">
      <c r="B228" s="14"/>
    </row>
    <row r="229" spans="2:2" x14ac:dyDescent="0.2">
      <c r="B229" s="14"/>
    </row>
    <row r="230" spans="2:2" x14ac:dyDescent="0.2">
      <c r="B230" s="14"/>
    </row>
    <row r="231" spans="2:2" x14ac:dyDescent="0.2">
      <c r="B231" s="14"/>
    </row>
    <row r="232" spans="2:2" x14ac:dyDescent="0.2">
      <c r="B232" s="14"/>
    </row>
    <row r="233" spans="2:2" x14ac:dyDescent="0.2">
      <c r="B233" s="14"/>
    </row>
    <row r="234" spans="2:2" x14ac:dyDescent="0.2">
      <c r="B234" s="14"/>
    </row>
    <row r="235" spans="2:2" x14ac:dyDescent="0.2">
      <c r="B235" s="14"/>
    </row>
    <row r="236" spans="2:2" x14ac:dyDescent="0.2">
      <c r="B236" s="14"/>
    </row>
    <row r="237" spans="2:2" x14ac:dyDescent="0.2">
      <c r="B237" s="14"/>
    </row>
    <row r="238" spans="2:2" x14ac:dyDescent="0.2">
      <c r="B238" s="14"/>
    </row>
    <row r="239" spans="2:2" x14ac:dyDescent="0.2">
      <c r="B239" s="14"/>
    </row>
    <row r="240" spans="2:2" x14ac:dyDescent="0.2">
      <c r="B240" s="14"/>
    </row>
    <row r="241" spans="2:2" x14ac:dyDescent="0.2">
      <c r="B241" s="14"/>
    </row>
    <row r="242" spans="2:2" x14ac:dyDescent="0.2">
      <c r="B242" s="14"/>
    </row>
    <row r="243" spans="2:2" x14ac:dyDescent="0.2">
      <c r="B243" s="14"/>
    </row>
    <row r="244" spans="2:2" x14ac:dyDescent="0.2">
      <c r="B244" s="14"/>
    </row>
    <row r="245" spans="2:2" x14ac:dyDescent="0.2">
      <c r="B245" s="14"/>
    </row>
    <row r="246" spans="2:2" x14ac:dyDescent="0.2">
      <c r="B246" s="14"/>
    </row>
    <row r="247" spans="2:2" x14ac:dyDescent="0.2">
      <c r="B247" s="14"/>
    </row>
    <row r="248" spans="2:2" x14ac:dyDescent="0.2">
      <c r="B248" s="14"/>
    </row>
    <row r="249" spans="2:2" x14ac:dyDescent="0.2">
      <c r="B249" s="14"/>
    </row>
    <row r="250" spans="2:2" x14ac:dyDescent="0.2">
      <c r="B250" s="14"/>
    </row>
    <row r="251" spans="2:2" x14ac:dyDescent="0.2">
      <c r="B251" s="14"/>
    </row>
    <row r="252" spans="2:2" x14ac:dyDescent="0.2">
      <c r="B252" s="14"/>
    </row>
    <row r="253" spans="2:2" x14ac:dyDescent="0.2">
      <c r="B253" s="14"/>
    </row>
    <row r="254" spans="2:2" x14ac:dyDescent="0.2">
      <c r="B254" s="14"/>
    </row>
    <row r="255" spans="2:2" x14ac:dyDescent="0.2">
      <c r="B255" s="14"/>
    </row>
    <row r="256" spans="2:2" x14ac:dyDescent="0.2">
      <c r="B256" s="14"/>
    </row>
    <row r="257" spans="2:2" x14ac:dyDescent="0.2">
      <c r="B257" s="14"/>
    </row>
    <row r="258" spans="2:2" x14ac:dyDescent="0.2">
      <c r="B258" s="14"/>
    </row>
    <row r="259" spans="2:2" x14ac:dyDescent="0.2">
      <c r="B259" s="14"/>
    </row>
    <row r="260" spans="2:2" x14ac:dyDescent="0.2">
      <c r="B260" s="14"/>
    </row>
    <row r="261" spans="2:2" x14ac:dyDescent="0.2">
      <c r="B261" s="14"/>
    </row>
    <row r="262" spans="2:2" x14ac:dyDescent="0.2">
      <c r="B262" s="14"/>
    </row>
    <row r="263" spans="2:2" x14ac:dyDescent="0.2">
      <c r="B263" s="14"/>
    </row>
    <row r="264" spans="2:2" x14ac:dyDescent="0.2">
      <c r="B264" s="14"/>
    </row>
    <row r="265" spans="2:2" x14ac:dyDescent="0.2">
      <c r="B265" s="14"/>
    </row>
    <row r="266" spans="2:2" x14ac:dyDescent="0.2">
      <c r="B266" s="14"/>
    </row>
    <row r="267" spans="2:2" x14ac:dyDescent="0.2">
      <c r="B267" s="14"/>
    </row>
    <row r="268" spans="2:2" x14ac:dyDescent="0.2">
      <c r="B268" s="14"/>
    </row>
    <row r="269" spans="2:2" x14ac:dyDescent="0.2">
      <c r="B269" s="14"/>
    </row>
    <row r="270" spans="2:2" x14ac:dyDescent="0.2">
      <c r="B270" s="14"/>
    </row>
    <row r="271" spans="2:2" x14ac:dyDescent="0.2">
      <c r="B271" s="14"/>
    </row>
    <row r="272" spans="2:2" x14ac:dyDescent="0.2">
      <c r="B272" s="14"/>
    </row>
    <row r="273" spans="2:2" x14ac:dyDescent="0.2">
      <c r="B273" s="14"/>
    </row>
    <row r="274" spans="2:2" x14ac:dyDescent="0.2">
      <c r="B274" s="14"/>
    </row>
    <row r="275" spans="2:2" x14ac:dyDescent="0.2">
      <c r="B275" s="14"/>
    </row>
    <row r="276" spans="2:2" x14ac:dyDescent="0.2">
      <c r="B276" s="14"/>
    </row>
    <row r="277" spans="2:2" x14ac:dyDescent="0.2">
      <c r="B277" s="14"/>
    </row>
    <row r="278" spans="2:2" x14ac:dyDescent="0.2">
      <c r="B278" s="14"/>
    </row>
    <row r="279" spans="2:2" x14ac:dyDescent="0.2">
      <c r="B279" s="14"/>
    </row>
    <row r="280" spans="2:2" x14ac:dyDescent="0.2">
      <c r="B280" s="14"/>
    </row>
    <row r="281" spans="2:2" x14ac:dyDescent="0.2">
      <c r="B281" s="14"/>
    </row>
    <row r="282" spans="2:2" x14ac:dyDescent="0.2">
      <c r="B282" s="14"/>
    </row>
    <row r="283" spans="2:2" x14ac:dyDescent="0.2">
      <c r="B283" s="14"/>
    </row>
    <row r="284" spans="2:2" x14ac:dyDescent="0.2">
      <c r="B284" s="14"/>
    </row>
    <row r="285" spans="2:2" x14ac:dyDescent="0.2">
      <c r="B285" s="14"/>
    </row>
    <row r="286" spans="2:2" x14ac:dyDescent="0.2">
      <c r="B286" s="14"/>
    </row>
    <row r="287" spans="2:2" x14ac:dyDescent="0.2">
      <c r="B287" s="8"/>
    </row>
    <row r="288" spans="2:2" x14ac:dyDescent="0.2">
      <c r="B288" s="14"/>
    </row>
    <row r="289" spans="2:2" x14ac:dyDescent="0.2">
      <c r="B289" s="14"/>
    </row>
    <row r="290" spans="2:2" x14ac:dyDescent="0.2">
      <c r="B290" s="14"/>
    </row>
    <row r="291" spans="2:2" x14ac:dyDescent="0.2">
      <c r="B291" s="14"/>
    </row>
    <row r="292" spans="2:2" x14ac:dyDescent="0.2">
      <c r="B292" s="14"/>
    </row>
    <row r="293" spans="2:2" x14ac:dyDescent="0.2">
      <c r="B293" s="14"/>
    </row>
    <row r="294" spans="2:2" x14ac:dyDescent="0.2">
      <c r="B294" s="14"/>
    </row>
    <row r="295" spans="2:2" x14ac:dyDescent="0.2">
      <c r="B295" s="14"/>
    </row>
    <row r="296" spans="2:2" x14ac:dyDescent="0.2">
      <c r="B296" s="14"/>
    </row>
    <row r="297" spans="2:2" x14ac:dyDescent="0.2">
      <c r="B297" s="14"/>
    </row>
    <row r="298" spans="2:2" x14ac:dyDescent="0.2">
      <c r="B298" s="14"/>
    </row>
    <row r="299" spans="2:2" x14ac:dyDescent="0.2">
      <c r="B299" s="14"/>
    </row>
    <row r="300" spans="2:2" x14ac:dyDescent="0.2">
      <c r="B300" s="14"/>
    </row>
    <row r="301" spans="2:2" x14ac:dyDescent="0.2">
      <c r="B301" s="14"/>
    </row>
    <row r="302" spans="2:2" x14ac:dyDescent="0.2">
      <c r="B302" s="14"/>
    </row>
    <row r="303" spans="2:2" x14ac:dyDescent="0.2">
      <c r="B303" s="14"/>
    </row>
    <row r="304" spans="2:2" x14ac:dyDescent="0.2">
      <c r="B304" s="14"/>
    </row>
    <row r="305" spans="2:2" x14ac:dyDescent="0.2">
      <c r="B305" s="14"/>
    </row>
    <row r="306" spans="2:2" x14ac:dyDescent="0.2">
      <c r="B306" s="14"/>
    </row>
    <row r="307" spans="2:2" x14ac:dyDescent="0.2">
      <c r="B307" s="14"/>
    </row>
    <row r="308" spans="2:2" x14ac:dyDescent="0.2">
      <c r="B308" s="14"/>
    </row>
    <row r="309" spans="2:2" x14ac:dyDescent="0.2">
      <c r="B309" s="14"/>
    </row>
    <row r="310" spans="2:2" x14ac:dyDescent="0.2">
      <c r="B310" s="14"/>
    </row>
    <row r="311" spans="2:2" x14ac:dyDescent="0.2">
      <c r="B311" s="14"/>
    </row>
    <row r="312" spans="2:2" x14ac:dyDescent="0.2">
      <c r="B312" s="14"/>
    </row>
    <row r="313" spans="2:2" x14ac:dyDescent="0.2">
      <c r="B313" s="14"/>
    </row>
    <row r="314" spans="2:2" x14ac:dyDescent="0.2">
      <c r="B314" s="14"/>
    </row>
    <row r="315" spans="2:2" x14ac:dyDescent="0.2">
      <c r="B315" s="14"/>
    </row>
    <row r="316" spans="2:2" x14ac:dyDescent="0.2">
      <c r="B316" s="14"/>
    </row>
    <row r="317" spans="2:2" x14ac:dyDescent="0.2">
      <c r="B317" s="14"/>
    </row>
    <row r="318" spans="2:2" x14ac:dyDescent="0.2">
      <c r="B318" s="14"/>
    </row>
    <row r="319" spans="2:2" x14ac:dyDescent="0.2">
      <c r="B319" s="14"/>
    </row>
    <row r="320" spans="2:2" x14ac:dyDescent="0.2">
      <c r="B320" s="14"/>
    </row>
    <row r="321" spans="2:2" x14ac:dyDescent="0.2">
      <c r="B321" s="14"/>
    </row>
    <row r="322" spans="2:2" x14ac:dyDescent="0.2">
      <c r="B322" s="14"/>
    </row>
    <row r="323" spans="2:2" x14ac:dyDescent="0.2">
      <c r="B323" s="14"/>
    </row>
    <row r="324" spans="2:2" x14ac:dyDescent="0.2">
      <c r="B324" s="14"/>
    </row>
    <row r="325" spans="2:2" x14ac:dyDescent="0.2">
      <c r="B325" s="14"/>
    </row>
    <row r="326" spans="2:2" x14ac:dyDescent="0.2">
      <c r="B326" s="14"/>
    </row>
    <row r="327" spans="2:2" x14ac:dyDescent="0.2">
      <c r="B327" s="14"/>
    </row>
    <row r="328" spans="2:2" x14ac:dyDescent="0.2">
      <c r="B328" s="14"/>
    </row>
    <row r="329" spans="2:2" x14ac:dyDescent="0.2">
      <c r="B329" s="14"/>
    </row>
    <row r="330" spans="2:2" x14ac:dyDescent="0.2">
      <c r="B330" s="14"/>
    </row>
    <row r="331" spans="2:2" x14ac:dyDescent="0.2">
      <c r="B331" s="14"/>
    </row>
    <row r="332" spans="2:2" x14ac:dyDescent="0.2">
      <c r="B332" s="14"/>
    </row>
    <row r="333" spans="2:2" x14ac:dyDescent="0.2">
      <c r="B333" s="14"/>
    </row>
    <row r="334" spans="2:2" x14ac:dyDescent="0.2">
      <c r="B334" s="14"/>
    </row>
    <row r="335" spans="2:2" x14ac:dyDescent="0.2">
      <c r="B335" s="14"/>
    </row>
    <row r="336" spans="2:2" x14ac:dyDescent="0.2">
      <c r="B336" s="14"/>
    </row>
    <row r="337" spans="2:2" x14ac:dyDescent="0.2">
      <c r="B337" s="14"/>
    </row>
    <row r="338" spans="2:2" x14ac:dyDescent="0.2">
      <c r="B338" s="14"/>
    </row>
    <row r="339" spans="2:2" x14ac:dyDescent="0.2">
      <c r="B339" s="8"/>
    </row>
    <row r="340" spans="2:2" x14ac:dyDescent="0.2">
      <c r="B340" s="14"/>
    </row>
    <row r="341" spans="2:2" x14ac:dyDescent="0.2">
      <c r="B341" s="14"/>
    </row>
    <row r="342" spans="2:2" x14ac:dyDescent="0.2">
      <c r="B342" s="14"/>
    </row>
    <row r="343" spans="2:2" x14ac:dyDescent="0.2">
      <c r="B343" s="14"/>
    </row>
    <row r="344" spans="2:2" x14ac:dyDescent="0.2">
      <c r="B344" s="14"/>
    </row>
    <row r="345" spans="2:2" x14ac:dyDescent="0.2">
      <c r="B345" s="14"/>
    </row>
    <row r="346" spans="2:2" x14ac:dyDescent="0.2">
      <c r="B346" s="14"/>
    </row>
    <row r="347" spans="2:2" x14ac:dyDescent="0.2">
      <c r="B347" s="14"/>
    </row>
    <row r="348" spans="2:2" x14ac:dyDescent="0.2">
      <c r="B348" s="14"/>
    </row>
    <row r="349" spans="2:2" x14ac:dyDescent="0.2">
      <c r="B349" s="14"/>
    </row>
    <row r="350" spans="2:2" x14ac:dyDescent="0.2">
      <c r="B350" s="14"/>
    </row>
    <row r="351" spans="2:2" x14ac:dyDescent="0.2">
      <c r="B351" s="14"/>
    </row>
    <row r="352" spans="2:2" x14ac:dyDescent="0.2">
      <c r="B352" s="14"/>
    </row>
    <row r="353" spans="2:2" x14ac:dyDescent="0.2">
      <c r="B353" s="14"/>
    </row>
    <row r="354" spans="2:2" x14ac:dyDescent="0.2">
      <c r="B354" s="14"/>
    </row>
    <row r="355" spans="2:2" x14ac:dyDescent="0.2">
      <c r="B355" s="14"/>
    </row>
    <row r="356" spans="2:2" x14ac:dyDescent="0.2">
      <c r="B356" s="14"/>
    </row>
    <row r="357" spans="2:2" x14ac:dyDescent="0.2">
      <c r="B357" s="14"/>
    </row>
    <row r="358" spans="2:2" x14ac:dyDescent="0.2">
      <c r="B358" s="14"/>
    </row>
    <row r="359" spans="2:2" x14ac:dyDescent="0.2">
      <c r="B359" s="14"/>
    </row>
    <row r="360" spans="2:2" x14ac:dyDescent="0.2">
      <c r="B360" s="14"/>
    </row>
    <row r="361" spans="2:2" x14ac:dyDescent="0.2">
      <c r="B361" s="14"/>
    </row>
    <row r="362" spans="2:2" x14ac:dyDescent="0.2">
      <c r="B362" s="14"/>
    </row>
    <row r="363" spans="2:2" x14ac:dyDescent="0.2">
      <c r="B363" s="14"/>
    </row>
    <row r="364" spans="2:2" x14ac:dyDescent="0.2">
      <c r="B364" s="14"/>
    </row>
    <row r="365" spans="2:2" x14ac:dyDescent="0.2">
      <c r="B365" s="14"/>
    </row>
    <row r="366" spans="2:2" x14ac:dyDescent="0.2">
      <c r="B366" s="14"/>
    </row>
    <row r="367" spans="2:2" x14ac:dyDescent="0.2">
      <c r="B367" s="14"/>
    </row>
    <row r="368" spans="2:2" x14ac:dyDescent="0.2">
      <c r="B368" s="14"/>
    </row>
    <row r="369" spans="2:2" x14ac:dyDescent="0.2">
      <c r="B369" s="14"/>
    </row>
    <row r="370" spans="2:2" x14ac:dyDescent="0.2">
      <c r="B370" s="14"/>
    </row>
    <row r="371" spans="2:2" x14ac:dyDescent="0.2">
      <c r="B371" s="14"/>
    </row>
    <row r="372" spans="2:2" x14ac:dyDescent="0.2">
      <c r="B372" s="14"/>
    </row>
    <row r="373" spans="2:2" x14ac:dyDescent="0.2">
      <c r="B373" s="14"/>
    </row>
    <row r="374" spans="2:2" x14ac:dyDescent="0.2">
      <c r="B374" s="14"/>
    </row>
    <row r="375" spans="2:2" x14ac:dyDescent="0.2">
      <c r="B375" s="14"/>
    </row>
    <row r="376" spans="2:2" x14ac:dyDescent="0.2">
      <c r="B376" s="14"/>
    </row>
    <row r="377" spans="2:2" x14ac:dyDescent="0.2">
      <c r="B377" s="14"/>
    </row>
    <row r="378" spans="2:2" x14ac:dyDescent="0.2">
      <c r="B378" s="14"/>
    </row>
    <row r="379" spans="2:2" x14ac:dyDescent="0.2">
      <c r="B379" s="14"/>
    </row>
    <row r="380" spans="2:2" x14ac:dyDescent="0.2">
      <c r="B380" s="14"/>
    </row>
    <row r="381" spans="2:2" x14ac:dyDescent="0.2">
      <c r="B381" s="8"/>
    </row>
    <row r="382" spans="2:2" x14ac:dyDescent="0.2">
      <c r="B382" s="14"/>
    </row>
    <row r="383" spans="2:2" x14ac:dyDescent="0.2">
      <c r="B383" s="14"/>
    </row>
    <row r="384" spans="2:2" x14ac:dyDescent="0.2">
      <c r="B384" s="14"/>
    </row>
    <row r="385" spans="2:2" x14ac:dyDescent="0.2">
      <c r="B385" s="14"/>
    </row>
    <row r="386" spans="2:2" x14ac:dyDescent="0.2">
      <c r="B386" s="14"/>
    </row>
    <row r="387" spans="2:2" x14ac:dyDescent="0.2">
      <c r="B387" s="14"/>
    </row>
    <row r="388" spans="2:2" x14ac:dyDescent="0.2">
      <c r="B388" s="14"/>
    </row>
    <row r="389" spans="2:2" x14ac:dyDescent="0.2">
      <c r="B389" s="14"/>
    </row>
    <row r="390" spans="2:2" x14ac:dyDescent="0.2">
      <c r="B390" s="14"/>
    </row>
    <row r="391" spans="2:2" x14ac:dyDescent="0.2">
      <c r="B391" s="14"/>
    </row>
    <row r="392" spans="2:2" x14ac:dyDescent="0.2">
      <c r="B392" s="14"/>
    </row>
    <row r="393" spans="2:2" x14ac:dyDescent="0.2">
      <c r="B393" s="14"/>
    </row>
    <row r="394" spans="2:2" x14ac:dyDescent="0.2">
      <c r="B394" s="14"/>
    </row>
    <row r="395" spans="2:2" x14ac:dyDescent="0.2">
      <c r="B395" s="14"/>
    </row>
    <row r="396" spans="2:2" x14ac:dyDescent="0.2">
      <c r="B396" s="14"/>
    </row>
    <row r="397" spans="2:2" x14ac:dyDescent="0.2">
      <c r="B397" s="14"/>
    </row>
    <row r="398" spans="2:2" x14ac:dyDescent="0.2">
      <c r="B398" s="14"/>
    </row>
    <row r="399" spans="2:2" x14ac:dyDescent="0.2">
      <c r="B399" s="14"/>
    </row>
    <row r="400" spans="2:2" x14ac:dyDescent="0.2">
      <c r="B400" s="14"/>
    </row>
    <row r="401" spans="2:2" x14ac:dyDescent="0.2">
      <c r="B401" s="14"/>
    </row>
    <row r="402" spans="2:2" x14ac:dyDescent="0.2">
      <c r="B402" s="14"/>
    </row>
    <row r="403" spans="2:2" x14ac:dyDescent="0.2">
      <c r="B403" s="14"/>
    </row>
    <row r="404" spans="2:2" x14ac:dyDescent="0.2">
      <c r="B404" s="14"/>
    </row>
    <row r="405" spans="2:2" x14ac:dyDescent="0.2">
      <c r="B405" s="14"/>
    </row>
    <row r="406" spans="2:2" x14ac:dyDescent="0.2">
      <c r="B406" s="14"/>
    </row>
    <row r="407" spans="2:2" x14ac:dyDescent="0.2">
      <c r="B407" s="14"/>
    </row>
    <row r="408" spans="2:2" x14ac:dyDescent="0.2">
      <c r="B408" s="14"/>
    </row>
    <row r="409" spans="2:2" x14ac:dyDescent="0.2">
      <c r="B409" s="14"/>
    </row>
    <row r="410" spans="2:2" x14ac:dyDescent="0.2">
      <c r="B410" s="14"/>
    </row>
    <row r="411" spans="2:2" x14ac:dyDescent="0.2">
      <c r="B411" s="14"/>
    </row>
    <row r="412" spans="2:2" x14ac:dyDescent="0.2">
      <c r="B412" s="14"/>
    </row>
    <row r="413" spans="2:2" x14ac:dyDescent="0.2">
      <c r="B413" s="14"/>
    </row>
    <row r="414" spans="2:2" x14ac:dyDescent="0.2">
      <c r="B414" s="14"/>
    </row>
    <row r="415" spans="2:2" x14ac:dyDescent="0.2">
      <c r="B415" s="14"/>
    </row>
    <row r="416" spans="2:2" x14ac:dyDescent="0.2">
      <c r="B416" s="14"/>
    </row>
    <row r="417" spans="2:2" x14ac:dyDescent="0.2">
      <c r="B417" s="14"/>
    </row>
    <row r="418" spans="2:2" x14ac:dyDescent="0.2">
      <c r="B418" s="14"/>
    </row>
    <row r="419" spans="2:2" x14ac:dyDescent="0.2">
      <c r="B419" s="14"/>
    </row>
    <row r="420" spans="2:2" x14ac:dyDescent="0.2">
      <c r="B420" s="14"/>
    </row>
    <row r="421" spans="2:2" x14ac:dyDescent="0.2">
      <c r="B421" s="14"/>
    </row>
    <row r="422" spans="2:2" x14ac:dyDescent="0.2">
      <c r="B422" s="14"/>
    </row>
    <row r="423" spans="2:2" x14ac:dyDescent="0.2">
      <c r="B423" s="14"/>
    </row>
    <row r="424" spans="2:2" x14ac:dyDescent="0.2">
      <c r="B424" s="14"/>
    </row>
    <row r="425" spans="2:2" x14ac:dyDescent="0.2">
      <c r="B425" s="14"/>
    </row>
    <row r="426" spans="2:2" x14ac:dyDescent="0.2">
      <c r="B426" s="14"/>
    </row>
    <row r="427" spans="2:2" x14ac:dyDescent="0.2">
      <c r="B427" s="14"/>
    </row>
    <row r="428" spans="2:2" x14ac:dyDescent="0.2">
      <c r="B428" s="14"/>
    </row>
    <row r="429" spans="2:2" x14ac:dyDescent="0.2">
      <c r="B429" s="14"/>
    </row>
    <row r="430" spans="2:2" x14ac:dyDescent="0.2">
      <c r="B430" s="14"/>
    </row>
    <row r="431" spans="2:2" x14ac:dyDescent="0.2">
      <c r="B431" s="14"/>
    </row>
    <row r="432" spans="2:2" x14ac:dyDescent="0.2">
      <c r="B432" s="14"/>
    </row>
    <row r="433" spans="2:2" x14ac:dyDescent="0.2">
      <c r="B433" s="14"/>
    </row>
    <row r="434" spans="2:2" x14ac:dyDescent="0.2">
      <c r="B434" s="14"/>
    </row>
    <row r="435" spans="2:2" x14ac:dyDescent="0.2">
      <c r="B435" s="14"/>
    </row>
    <row r="436" spans="2:2" x14ac:dyDescent="0.2">
      <c r="B436" s="14"/>
    </row>
    <row r="437" spans="2:2" x14ac:dyDescent="0.2">
      <c r="B437" s="14"/>
    </row>
    <row r="438" spans="2:2" x14ac:dyDescent="0.2">
      <c r="B438" s="14"/>
    </row>
    <row r="439" spans="2:2" x14ac:dyDescent="0.2">
      <c r="B439" s="14"/>
    </row>
    <row r="440" spans="2:2" x14ac:dyDescent="0.2">
      <c r="B440" s="14"/>
    </row>
    <row r="441" spans="2:2" x14ac:dyDescent="0.2">
      <c r="B441" s="14"/>
    </row>
    <row r="442" spans="2:2" x14ac:dyDescent="0.2">
      <c r="B442" s="14"/>
    </row>
    <row r="443" spans="2:2" x14ac:dyDescent="0.2">
      <c r="B443" s="14"/>
    </row>
    <row r="444" spans="2:2" x14ac:dyDescent="0.2">
      <c r="B444" s="14"/>
    </row>
    <row r="445" spans="2:2" x14ac:dyDescent="0.2">
      <c r="B445" s="14"/>
    </row>
    <row r="446" spans="2:2" x14ac:dyDescent="0.2">
      <c r="B446" s="14"/>
    </row>
    <row r="447" spans="2:2" x14ac:dyDescent="0.2">
      <c r="B447" s="14"/>
    </row>
    <row r="448" spans="2:2" x14ac:dyDescent="0.2">
      <c r="B448" s="14"/>
    </row>
    <row r="449" spans="2:2" x14ac:dyDescent="0.2">
      <c r="B449" s="14"/>
    </row>
    <row r="450" spans="2:2" x14ac:dyDescent="0.2">
      <c r="B450" s="14"/>
    </row>
    <row r="451" spans="2:2" x14ac:dyDescent="0.2">
      <c r="B451" s="14"/>
    </row>
    <row r="452" spans="2:2" x14ac:dyDescent="0.2">
      <c r="B452" s="8"/>
    </row>
    <row r="453" spans="2:2" x14ac:dyDescent="0.2">
      <c r="B453" s="14"/>
    </row>
    <row r="454" spans="2:2" x14ac:dyDescent="0.2">
      <c r="B454" s="14"/>
    </row>
    <row r="455" spans="2:2" x14ac:dyDescent="0.2">
      <c r="B455" s="14"/>
    </row>
    <row r="456" spans="2:2" x14ac:dyDescent="0.2">
      <c r="B456" s="14"/>
    </row>
    <row r="457" spans="2:2" x14ac:dyDescent="0.2">
      <c r="B457" s="14"/>
    </row>
    <row r="458" spans="2:2" x14ac:dyDescent="0.2">
      <c r="B458" s="14"/>
    </row>
    <row r="459" spans="2:2" x14ac:dyDescent="0.2">
      <c r="B459" s="14"/>
    </row>
    <row r="460" spans="2:2" x14ac:dyDescent="0.2">
      <c r="B460" s="14"/>
    </row>
    <row r="461" spans="2:2" x14ac:dyDescent="0.2">
      <c r="B461" s="14"/>
    </row>
    <row r="462" spans="2:2" x14ac:dyDescent="0.2">
      <c r="B462" s="14"/>
    </row>
    <row r="463" spans="2:2" x14ac:dyDescent="0.2">
      <c r="B463" s="14"/>
    </row>
    <row r="464" spans="2:2" x14ac:dyDescent="0.2">
      <c r="B464" s="14"/>
    </row>
    <row r="465" spans="2:2" x14ac:dyDescent="0.2">
      <c r="B465" s="14"/>
    </row>
    <row r="466" spans="2:2" x14ac:dyDescent="0.2">
      <c r="B466" s="14"/>
    </row>
    <row r="467" spans="2:2" x14ac:dyDescent="0.2">
      <c r="B467" s="14"/>
    </row>
    <row r="468" spans="2:2" x14ac:dyDescent="0.2">
      <c r="B468" s="14"/>
    </row>
    <row r="469" spans="2:2" x14ac:dyDescent="0.2">
      <c r="B469" s="14"/>
    </row>
    <row r="470" spans="2:2" x14ac:dyDescent="0.2">
      <c r="B470" s="14"/>
    </row>
    <row r="471" spans="2:2" x14ac:dyDescent="0.2">
      <c r="B471" s="14"/>
    </row>
    <row r="472" spans="2:2" x14ac:dyDescent="0.2">
      <c r="B472" s="14"/>
    </row>
    <row r="473" spans="2:2" x14ac:dyDescent="0.2">
      <c r="B473" s="14"/>
    </row>
    <row r="474" spans="2:2" x14ac:dyDescent="0.2">
      <c r="B474" s="14"/>
    </row>
    <row r="475" spans="2:2" x14ac:dyDescent="0.2">
      <c r="B475" s="14"/>
    </row>
    <row r="476" spans="2:2" x14ac:dyDescent="0.2">
      <c r="B476" s="14"/>
    </row>
    <row r="477" spans="2:2" x14ac:dyDescent="0.2">
      <c r="B477" s="14"/>
    </row>
    <row r="478" spans="2:2" x14ac:dyDescent="0.2">
      <c r="B478" s="14"/>
    </row>
    <row r="479" spans="2:2" x14ac:dyDescent="0.2">
      <c r="B479" s="14"/>
    </row>
    <row r="480" spans="2:2" x14ac:dyDescent="0.2">
      <c r="B480" s="14"/>
    </row>
    <row r="481" spans="2:2" x14ac:dyDescent="0.2">
      <c r="B481" s="14"/>
    </row>
    <row r="482" spans="2:2" x14ac:dyDescent="0.2">
      <c r="B482" s="14"/>
    </row>
    <row r="483" spans="2:2" x14ac:dyDescent="0.2">
      <c r="B483" s="14"/>
    </row>
    <row r="484" spans="2:2" x14ac:dyDescent="0.2">
      <c r="B484" s="14"/>
    </row>
    <row r="485" spans="2:2" x14ac:dyDescent="0.2">
      <c r="B485" s="14"/>
    </row>
    <row r="486" spans="2:2" x14ac:dyDescent="0.2">
      <c r="B486" s="14"/>
    </row>
    <row r="487" spans="2:2" x14ac:dyDescent="0.2">
      <c r="B487" s="14"/>
    </row>
    <row r="488" spans="2:2" x14ac:dyDescent="0.2">
      <c r="B488" s="14"/>
    </row>
    <row r="489" spans="2:2" x14ac:dyDescent="0.2">
      <c r="B489" s="14"/>
    </row>
    <row r="490" spans="2:2" x14ac:dyDescent="0.2">
      <c r="B490" s="14"/>
    </row>
    <row r="491" spans="2:2" x14ac:dyDescent="0.2">
      <c r="B491" s="14"/>
    </row>
    <row r="492" spans="2:2" x14ac:dyDescent="0.2">
      <c r="B492" s="14"/>
    </row>
    <row r="493" spans="2:2" x14ac:dyDescent="0.2">
      <c r="B493" s="14"/>
    </row>
    <row r="494" spans="2:2" x14ac:dyDescent="0.2">
      <c r="B494" s="14"/>
    </row>
    <row r="495" spans="2:2" x14ac:dyDescent="0.2">
      <c r="B495" s="14"/>
    </row>
    <row r="496" spans="2:2" x14ac:dyDescent="0.2">
      <c r="B496" s="14"/>
    </row>
    <row r="497" spans="2:2" x14ac:dyDescent="0.2">
      <c r="B497" s="14"/>
    </row>
    <row r="498" spans="2:2" x14ac:dyDescent="0.2">
      <c r="B498" s="14"/>
    </row>
    <row r="499" spans="2:2" x14ac:dyDescent="0.2">
      <c r="B499" s="14"/>
    </row>
    <row r="500" spans="2:2" x14ac:dyDescent="0.2">
      <c r="B500" s="14"/>
    </row>
    <row r="501" spans="2:2" x14ac:dyDescent="0.2">
      <c r="B501" s="14"/>
    </row>
    <row r="502" spans="2:2" x14ac:dyDescent="0.2">
      <c r="B502" s="14"/>
    </row>
    <row r="503" spans="2:2" x14ac:dyDescent="0.2">
      <c r="B503" s="14"/>
    </row>
    <row r="504" spans="2:2" x14ac:dyDescent="0.2">
      <c r="B504" s="14"/>
    </row>
    <row r="505" spans="2:2" x14ac:dyDescent="0.2">
      <c r="B505" s="14"/>
    </row>
    <row r="506" spans="2:2" x14ac:dyDescent="0.2">
      <c r="B506" s="14"/>
    </row>
    <row r="507" spans="2:2" x14ac:dyDescent="0.2">
      <c r="B507" s="14"/>
    </row>
    <row r="508" spans="2:2" x14ac:dyDescent="0.2">
      <c r="B508" s="14"/>
    </row>
    <row r="509" spans="2:2" x14ac:dyDescent="0.2">
      <c r="B509" s="14"/>
    </row>
    <row r="510" spans="2:2" x14ac:dyDescent="0.2">
      <c r="B510" s="14"/>
    </row>
    <row r="511" spans="2:2" x14ac:dyDescent="0.2">
      <c r="B511" s="14"/>
    </row>
    <row r="512" spans="2:2" x14ac:dyDescent="0.2">
      <c r="B512" s="14"/>
    </row>
    <row r="513" spans="2:2" x14ac:dyDescent="0.2">
      <c r="B513" s="14"/>
    </row>
    <row r="514" spans="2:2" x14ac:dyDescent="0.2">
      <c r="B514" s="14"/>
    </row>
    <row r="515" spans="2:2" x14ac:dyDescent="0.2">
      <c r="B515" s="14"/>
    </row>
    <row r="516" spans="2:2" x14ac:dyDescent="0.2">
      <c r="B516" s="14"/>
    </row>
    <row r="517" spans="2:2" x14ac:dyDescent="0.2">
      <c r="B517" s="14"/>
    </row>
    <row r="518" spans="2:2" x14ac:dyDescent="0.2">
      <c r="B518" s="14"/>
    </row>
    <row r="519" spans="2:2" x14ac:dyDescent="0.2">
      <c r="B519" s="14"/>
    </row>
    <row r="520" spans="2:2" x14ac:dyDescent="0.2">
      <c r="B520" s="14"/>
    </row>
    <row r="521" spans="2:2" x14ac:dyDescent="0.2">
      <c r="B521" s="14"/>
    </row>
    <row r="522" spans="2:2" x14ac:dyDescent="0.2">
      <c r="B522" s="14"/>
    </row>
    <row r="523" spans="2:2" x14ac:dyDescent="0.2">
      <c r="B523" s="14"/>
    </row>
    <row r="524" spans="2:2" x14ac:dyDescent="0.2">
      <c r="B524" s="14"/>
    </row>
    <row r="525" spans="2:2" x14ac:dyDescent="0.2">
      <c r="B525" s="14"/>
    </row>
    <row r="526" spans="2:2" x14ac:dyDescent="0.2">
      <c r="B526" s="14"/>
    </row>
    <row r="527" spans="2:2" x14ac:dyDescent="0.2">
      <c r="B527" s="14"/>
    </row>
    <row r="528" spans="2:2" x14ac:dyDescent="0.2">
      <c r="B528" s="14"/>
    </row>
    <row r="529" spans="2:2" x14ac:dyDescent="0.2">
      <c r="B529" s="14"/>
    </row>
    <row r="530" spans="2:2" x14ac:dyDescent="0.2">
      <c r="B530" s="14"/>
    </row>
    <row r="531" spans="2:2" x14ac:dyDescent="0.2">
      <c r="B531" s="14"/>
    </row>
    <row r="532" spans="2:2" x14ac:dyDescent="0.2">
      <c r="B532" s="14"/>
    </row>
    <row r="533" spans="2:2" x14ac:dyDescent="0.2">
      <c r="B533" s="14"/>
    </row>
    <row r="534" spans="2:2" x14ac:dyDescent="0.2">
      <c r="B534" s="14"/>
    </row>
    <row r="535" spans="2:2" x14ac:dyDescent="0.2">
      <c r="B535" s="14"/>
    </row>
    <row r="536" spans="2:2" x14ac:dyDescent="0.2">
      <c r="B536" s="14"/>
    </row>
    <row r="537" spans="2:2" x14ac:dyDescent="0.2">
      <c r="B537" s="14"/>
    </row>
    <row r="538" spans="2:2" x14ac:dyDescent="0.2">
      <c r="B538" s="14"/>
    </row>
    <row r="539" spans="2:2" x14ac:dyDescent="0.2">
      <c r="B539" s="14"/>
    </row>
    <row r="540" spans="2:2" x14ac:dyDescent="0.2">
      <c r="B540" s="14"/>
    </row>
    <row r="541" spans="2:2" x14ac:dyDescent="0.2">
      <c r="B541" s="14"/>
    </row>
    <row r="542" spans="2:2" x14ac:dyDescent="0.2">
      <c r="B542" s="14"/>
    </row>
    <row r="543" spans="2:2" x14ac:dyDescent="0.2">
      <c r="B543" s="14"/>
    </row>
    <row r="544" spans="2:2" x14ac:dyDescent="0.2">
      <c r="B544" s="8"/>
    </row>
    <row r="545" spans="2:2" x14ac:dyDescent="0.2">
      <c r="B545" s="14"/>
    </row>
    <row r="546" spans="2:2" x14ac:dyDescent="0.2">
      <c r="B546" s="14"/>
    </row>
    <row r="547" spans="2:2" x14ac:dyDescent="0.2">
      <c r="B547" s="14"/>
    </row>
    <row r="548" spans="2:2" x14ac:dyDescent="0.2">
      <c r="B548" s="14"/>
    </row>
    <row r="549" spans="2:2" x14ac:dyDescent="0.2">
      <c r="B549" s="14"/>
    </row>
    <row r="550" spans="2:2" x14ac:dyDescent="0.2">
      <c r="B550" s="14"/>
    </row>
    <row r="551" spans="2:2" x14ac:dyDescent="0.2">
      <c r="B551" s="14"/>
    </row>
    <row r="552" spans="2:2" x14ac:dyDescent="0.2">
      <c r="B552" s="14"/>
    </row>
    <row r="553" spans="2:2" x14ac:dyDescent="0.2">
      <c r="B553" s="14"/>
    </row>
    <row r="554" spans="2:2" x14ac:dyDescent="0.2">
      <c r="B554" s="14"/>
    </row>
    <row r="555" spans="2:2" x14ac:dyDescent="0.2">
      <c r="B555" s="14"/>
    </row>
    <row r="556" spans="2:2" x14ac:dyDescent="0.2">
      <c r="B556" s="14"/>
    </row>
    <row r="557" spans="2:2" x14ac:dyDescent="0.2">
      <c r="B557" s="14"/>
    </row>
    <row r="558" spans="2:2" x14ac:dyDescent="0.2">
      <c r="B558" s="14"/>
    </row>
    <row r="559" spans="2:2" x14ac:dyDescent="0.2">
      <c r="B559" s="14"/>
    </row>
    <row r="560" spans="2:2" x14ac:dyDescent="0.2">
      <c r="B560" s="14"/>
    </row>
    <row r="561" spans="2:2" x14ac:dyDescent="0.2">
      <c r="B561" s="14"/>
    </row>
    <row r="562" spans="2:2" x14ac:dyDescent="0.2">
      <c r="B562" s="14"/>
    </row>
    <row r="563" spans="2:2" x14ac:dyDescent="0.2">
      <c r="B563" s="14"/>
    </row>
    <row r="564" spans="2:2" x14ac:dyDescent="0.2">
      <c r="B564" s="14"/>
    </row>
    <row r="565" spans="2:2" x14ac:dyDescent="0.2">
      <c r="B565" s="14"/>
    </row>
    <row r="566" spans="2:2" x14ac:dyDescent="0.2">
      <c r="B566" s="14"/>
    </row>
    <row r="567" spans="2:2" x14ac:dyDescent="0.2">
      <c r="B567" s="14"/>
    </row>
    <row r="568" spans="2:2" x14ac:dyDescent="0.2">
      <c r="B568" s="14"/>
    </row>
    <row r="569" spans="2:2" x14ac:dyDescent="0.2">
      <c r="B569" s="14"/>
    </row>
    <row r="570" spans="2:2" x14ac:dyDescent="0.2">
      <c r="B570" s="14"/>
    </row>
    <row r="571" spans="2:2" x14ac:dyDescent="0.2">
      <c r="B571" s="14"/>
    </row>
    <row r="572" spans="2:2" x14ac:dyDescent="0.2">
      <c r="B572" s="14"/>
    </row>
    <row r="573" spans="2:2" x14ac:dyDescent="0.2">
      <c r="B573" s="14"/>
    </row>
    <row r="574" spans="2:2" x14ac:dyDescent="0.2">
      <c r="B574" s="14"/>
    </row>
    <row r="575" spans="2:2" x14ac:dyDescent="0.2">
      <c r="B575" s="14"/>
    </row>
    <row r="576" spans="2:2" x14ac:dyDescent="0.2">
      <c r="B576" s="14"/>
    </row>
    <row r="577" spans="2:2" x14ac:dyDescent="0.2">
      <c r="B577" s="14"/>
    </row>
    <row r="578" spans="2:2" x14ac:dyDescent="0.2">
      <c r="B578" s="14"/>
    </row>
    <row r="579" spans="2:2" x14ac:dyDescent="0.2">
      <c r="B579" s="14"/>
    </row>
    <row r="580" spans="2:2" x14ac:dyDescent="0.2">
      <c r="B580" s="14"/>
    </row>
    <row r="581" spans="2:2" x14ac:dyDescent="0.2">
      <c r="B581" s="14"/>
    </row>
    <row r="582" spans="2:2" x14ac:dyDescent="0.2">
      <c r="B582" s="14"/>
    </row>
    <row r="583" spans="2:2" x14ac:dyDescent="0.2">
      <c r="B583" s="14"/>
    </row>
    <row r="584" spans="2:2" x14ac:dyDescent="0.2">
      <c r="B584" s="14"/>
    </row>
    <row r="585" spans="2:2" x14ac:dyDescent="0.2">
      <c r="B585" s="14"/>
    </row>
    <row r="586" spans="2:2" x14ac:dyDescent="0.2">
      <c r="B586" s="14"/>
    </row>
    <row r="587" spans="2:2" x14ac:dyDescent="0.2">
      <c r="B587" s="14"/>
    </row>
    <row r="588" spans="2:2" x14ac:dyDescent="0.2">
      <c r="B588" s="14"/>
    </row>
    <row r="589" spans="2:2" x14ac:dyDescent="0.2">
      <c r="B589" s="14"/>
    </row>
    <row r="590" spans="2:2" x14ac:dyDescent="0.2">
      <c r="B590" s="14"/>
    </row>
    <row r="591" spans="2:2" x14ac:dyDescent="0.2">
      <c r="B591" s="14"/>
    </row>
    <row r="592" spans="2:2" x14ac:dyDescent="0.2">
      <c r="B592" s="14"/>
    </row>
    <row r="593" spans="2:2" x14ac:dyDescent="0.2">
      <c r="B593" s="14"/>
    </row>
    <row r="594" spans="2:2" x14ac:dyDescent="0.2">
      <c r="B594" s="14"/>
    </row>
    <row r="595" spans="2:2" x14ac:dyDescent="0.2">
      <c r="B595" s="14"/>
    </row>
    <row r="596" spans="2:2" x14ac:dyDescent="0.2">
      <c r="B596" s="14"/>
    </row>
    <row r="597" spans="2:2" x14ac:dyDescent="0.2">
      <c r="B597" s="14"/>
    </row>
    <row r="598" spans="2:2" x14ac:dyDescent="0.2">
      <c r="B598" s="14"/>
    </row>
    <row r="599" spans="2:2" x14ac:dyDescent="0.2">
      <c r="B599" s="14"/>
    </row>
    <row r="600" spans="2:2" x14ac:dyDescent="0.2">
      <c r="B600" s="14"/>
    </row>
    <row r="601" spans="2:2" x14ac:dyDescent="0.2">
      <c r="B601" s="14"/>
    </row>
    <row r="602" spans="2:2" x14ac:dyDescent="0.2">
      <c r="B602" s="14"/>
    </row>
    <row r="603" spans="2:2" x14ac:dyDescent="0.2">
      <c r="B603" s="14"/>
    </row>
    <row r="604" spans="2:2" x14ac:dyDescent="0.2">
      <c r="B604" s="14"/>
    </row>
    <row r="605" spans="2:2" x14ac:dyDescent="0.2">
      <c r="B605" s="14"/>
    </row>
    <row r="606" spans="2:2" x14ac:dyDescent="0.2">
      <c r="B606" s="14"/>
    </row>
    <row r="607" spans="2:2" x14ac:dyDescent="0.2">
      <c r="B607" s="14"/>
    </row>
    <row r="608" spans="2:2" x14ac:dyDescent="0.2">
      <c r="B608" s="14"/>
    </row>
    <row r="609" spans="2:2" x14ac:dyDescent="0.2">
      <c r="B609" s="14"/>
    </row>
    <row r="610" spans="2:2" x14ac:dyDescent="0.2">
      <c r="B610" s="14"/>
    </row>
    <row r="611" spans="2:2" x14ac:dyDescent="0.2">
      <c r="B611" s="14"/>
    </row>
    <row r="612" spans="2:2" x14ac:dyDescent="0.2">
      <c r="B612" s="8"/>
    </row>
    <row r="613" spans="2:2" x14ac:dyDescent="0.2">
      <c r="B613" s="14"/>
    </row>
    <row r="614" spans="2:2" x14ac:dyDescent="0.2">
      <c r="B614" s="14"/>
    </row>
    <row r="615" spans="2:2" x14ac:dyDescent="0.2">
      <c r="B615" s="14"/>
    </row>
    <row r="616" spans="2:2" x14ac:dyDescent="0.2">
      <c r="B616" s="14"/>
    </row>
    <row r="617" spans="2:2" x14ac:dyDescent="0.2">
      <c r="B617" s="14"/>
    </row>
    <row r="618" spans="2:2" x14ac:dyDescent="0.2">
      <c r="B618" s="14"/>
    </row>
    <row r="619" spans="2:2" x14ac:dyDescent="0.2">
      <c r="B619" s="14"/>
    </row>
    <row r="620" spans="2:2" x14ac:dyDescent="0.2">
      <c r="B620" s="14"/>
    </row>
    <row r="621" spans="2:2" x14ac:dyDescent="0.2">
      <c r="B621" s="14"/>
    </row>
    <row r="622" spans="2:2" x14ac:dyDescent="0.2">
      <c r="B622" s="14"/>
    </row>
    <row r="623" spans="2:2" x14ac:dyDescent="0.2">
      <c r="B623" s="14"/>
    </row>
    <row r="624" spans="2:2" x14ac:dyDescent="0.2">
      <c r="B624" s="14"/>
    </row>
    <row r="625" spans="2:2" x14ac:dyDescent="0.2">
      <c r="B625" s="14"/>
    </row>
    <row r="626" spans="2:2" x14ac:dyDescent="0.2">
      <c r="B626" s="14"/>
    </row>
    <row r="627" spans="2:2" x14ac:dyDescent="0.2">
      <c r="B627" s="14"/>
    </row>
    <row r="628" spans="2:2" x14ac:dyDescent="0.2">
      <c r="B628" s="14"/>
    </row>
    <row r="629" spans="2:2" x14ac:dyDescent="0.2">
      <c r="B629" s="14"/>
    </row>
    <row r="630" spans="2:2" x14ac:dyDescent="0.2">
      <c r="B630" s="14"/>
    </row>
    <row r="631" spans="2:2" x14ac:dyDescent="0.2">
      <c r="B631" s="14"/>
    </row>
    <row r="632" spans="2:2" x14ac:dyDescent="0.2">
      <c r="B632" s="14"/>
    </row>
    <row r="633" spans="2:2" x14ac:dyDescent="0.2">
      <c r="B633" s="14"/>
    </row>
    <row r="634" spans="2:2" x14ac:dyDescent="0.2">
      <c r="B634" s="14"/>
    </row>
    <row r="635" spans="2:2" x14ac:dyDescent="0.2">
      <c r="B635" s="14"/>
    </row>
    <row r="636" spans="2:2" x14ac:dyDescent="0.2">
      <c r="B636" s="14"/>
    </row>
    <row r="637" spans="2:2" x14ac:dyDescent="0.2">
      <c r="B637" s="14"/>
    </row>
    <row r="638" spans="2:2" x14ac:dyDescent="0.2">
      <c r="B638" s="14"/>
    </row>
    <row r="639" spans="2:2" x14ac:dyDescent="0.2">
      <c r="B639" s="14"/>
    </row>
    <row r="640" spans="2:2" x14ac:dyDescent="0.2">
      <c r="B640" s="14"/>
    </row>
    <row r="641" spans="2:2" x14ac:dyDescent="0.2">
      <c r="B641" s="14"/>
    </row>
    <row r="642" spans="2:2" x14ac:dyDescent="0.2">
      <c r="B642" s="8"/>
    </row>
    <row r="643" spans="2:2" x14ac:dyDescent="0.2">
      <c r="B643" s="14"/>
    </row>
    <row r="644" spans="2:2" x14ac:dyDescent="0.2">
      <c r="B644" s="14"/>
    </row>
    <row r="645" spans="2:2" x14ac:dyDescent="0.2">
      <c r="B645" s="14"/>
    </row>
    <row r="646" spans="2:2" x14ac:dyDescent="0.2">
      <c r="B646" s="14"/>
    </row>
    <row r="647" spans="2:2" x14ac:dyDescent="0.2">
      <c r="B647" s="14"/>
    </row>
    <row r="648" spans="2:2" x14ac:dyDescent="0.2">
      <c r="B648" s="14"/>
    </row>
    <row r="649" spans="2:2" x14ac:dyDescent="0.2">
      <c r="B649" s="14"/>
    </row>
    <row r="650" spans="2:2" x14ac:dyDescent="0.2">
      <c r="B650" s="14"/>
    </row>
    <row r="651" spans="2:2" x14ac:dyDescent="0.2">
      <c r="B651" s="14"/>
    </row>
    <row r="652" spans="2:2" x14ac:dyDescent="0.2">
      <c r="B652" s="14"/>
    </row>
    <row r="653" spans="2:2" x14ac:dyDescent="0.2">
      <c r="B653" s="14"/>
    </row>
    <row r="654" spans="2:2" x14ac:dyDescent="0.2">
      <c r="B654" s="14"/>
    </row>
    <row r="655" spans="2:2" x14ac:dyDescent="0.2">
      <c r="B655" s="14"/>
    </row>
    <row r="656" spans="2:2" x14ac:dyDescent="0.2">
      <c r="B656" s="14"/>
    </row>
    <row r="657" spans="2:2" x14ac:dyDescent="0.2">
      <c r="B657" s="14"/>
    </row>
    <row r="658" spans="2:2" x14ac:dyDescent="0.2">
      <c r="B658" s="14"/>
    </row>
    <row r="659" spans="2:2" x14ac:dyDescent="0.2">
      <c r="B659" s="14"/>
    </row>
    <row r="660" spans="2:2" x14ac:dyDescent="0.2">
      <c r="B660" s="14"/>
    </row>
    <row r="661" spans="2:2" x14ac:dyDescent="0.2">
      <c r="B661" s="14"/>
    </row>
    <row r="662" spans="2:2" x14ac:dyDescent="0.2">
      <c r="B662" s="14"/>
    </row>
    <row r="663" spans="2:2" x14ac:dyDescent="0.2">
      <c r="B663" s="14"/>
    </row>
    <row r="664" spans="2:2" x14ac:dyDescent="0.2">
      <c r="B664" s="14"/>
    </row>
    <row r="665" spans="2:2" x14ac:dyDescent="0.2">
      <c r="B665" s="14"/>
    </row>
    <row r="666" spans="2:2" x14ac:dyDescent="0.2">
      <c r="B666" s="14"/>
    </row>
    <row r="667" spans="2:2" x14ac:dyDescent="0.2">
      <c r="B667" s="14"/>
    </row>
    <row r="668" spans="2:2" x14ac:dyDescent="0.2">
      <c r="B668" s="14"/>
    </row>
    <row r="669" spans="2:2" x14ac:dyDescent="0.2">
      <c r="B669" s="14"/>
    </row>
    <row r="670" spans="2:2" x14ac:dyDescent="0.2">
      <c r="B670" s="14"/>
    </row>
    <row r="671" spans="2:2" x14ac:dyDescent="0.2">
      <c r="B671" s="14"/>
    </row>
    <row r="672" spans="2:2" x14ac:dyDescent="0.2">
      <c r="B672" s="14"/>
    </row>
    <row r="673" spans="2:2" x14ac:dyDescent="0.2">
      <c r="B673" s="14"/>
    </row>
    <row r="674" spans="2:2" x14ac:dyDescent="0.2">
      <c r="B674" s="14"/>
    </row>
    <row r="675" spans="2:2" x14ac:dyDescent="0.2">
      <c r="B675" s="14"/>
    </row>
    <row r="676" spans="2:2" x14ac:dyDescent="0.2">
      <c r="B676" s="14"/>
    </row>
    <row r="677" spans="2:2" x14ac:dyDescent="0.2">
      <c r="B677" s="14"/>
    </row>
    <row r="678" spans="2:2" x14ac:dyDescent="0.2">
      <c r="B678" s="14"/>
    </row>
    <row r="679" spans="2:2" x14ac:dyDescent="0.2">
      <c r="B679" s="14"/>
    </row>
    <row r="680" spans="2:2" x14ac:dyDescent="0.2">
      <c r="B680" s="14"/>
    </row>
    <row r="681" spans="2:2" x14ac:dyDescent="0.2">
      <c r="B681" s="14"/>
    </row>
    <row r="682" spans="2:2" x14ac:dyDescent="0.2">
      <c r="B682" s="14"/>
    </row>
    <row r="683" spans="2:2" x14ac:dyDescent="0.2">
      <c r="B683" s="14"/>
    </row>
    <row r="684" spans="2:2" x14ac:dyDescent="0.2">
      <c r="B684" s="14"/>
    </row>
    <row r="685" spans="2:2" x14ac:dyDescent="0.2">
      <c r="B685" s="14"/>
    </row>
    <row r="686" spans="2:2" x14ac:dyDescent="0.2">
      <c r="B686" s="14"/>
    </row>
    <row r="687" spans="2:2" x14ac:dyDescent="0.2">
      <c r="B687" s="14"/>
    </row>
    <row r="688" spans="2:2" x14ac:dyDescent="0.2">
      <c r="B688" s="14"/>
    </row>
    <row r="689" spans="2:2" x14ac:dyDescent="0.2">
      <c r="B689" s="14"/>
    </row>
    <row r="690" spans="2:2" x14ac:dyDescent="0.2">
      <c r="B690" s="14"/>
    </row>
    <row r="691" spans="2:2" x14ac:dyDescent="0.2">
      <c r="B691" s="14"/>
    </row>
    <row r="692" spans="2:2" x14ac:dyDescent="0.2">
      <c r="B692" s="14"/>
    </row>
    <row r="693" spans="2:2" x14ac:dyDescent="0.2">
      <c r="B693" s="14"/>
    </row>
    <row r="694" spans="2:2" x14ac:dyDescent="0.2">
      <c r="B694" s="14"/>
    </row>
    <row r="695" spans="2:2" x14ac:dyDescent="0.2">
      <c r="B695" s="14"/>
    </row>
    <row r="696" spans="2:2" x14ac:dyDescent="0.2">
      <c r="B696" s="14"/>
    </row>
    <row r="697" spans="2:2" x14ac:dyDescent="0.2">
      <c r="B697" s="14"/>
    </row>
    <row r="698" spans="2:2" x14ac:dyDescent="0.2">
      <c r="B698" s="14"/>
    </row>
    <row r="699" spans="2:2" x14ac:dyDescent="0.2">
      <c r="B699" s="14"/>
    </row>
    <row r="700" spans="2:2" x14ac:dyDescent="0.2">
      <c r="B700" s="14"/>
    </row>
    <row r="701" spans="2:2" x14ac:dyDescent="0.2">
      <c r="B701" s="14"/>
    </row>
    <row r="702" spans="2:2" x14ac:dyDescent="0.2">
      <c r="B702" s="14"/>
    </row>
    <row r="703" spans="2:2" x14ac:dyDescent="0.2">
      <c r="B703" s="14"/>
    </row>
    <row r="704" spans="2:2" x14ac:dyDescent="0.2">
      <c r="B704" s="14"/>
    </row>
    <row r="705" spans="2:2" x14ac:dyDescent="0.2">
      <c r="B705" s="14"/>
    </row>
    <row r="706" spans="2:2" x14ac:dyDescent="0.2">
      <c r="B706" s="14"/>
    </row>
    <row r="707" spans="2:2" x14ac:dyDescent="0.2">
      <c r="B707" s="14"/>
    </row>
    <row r="708" spans="2:2" x14ac:dyDescent="0.2">
      <c r="B708" s="8"/>
    </row>
    <row r="709" spans="2:2" x14ac:dyDescent="0.2">
      <c r="B709" s="14"/>
    </row>
    <row r="710" spans="2:2" x14ac:dyDescent="0.2">
      <c r="B710" s="14"/>
    </row>
    <row r="711" spans="2:2" x14ac:dyDescent="0.2">
      <c r="B711" s="14"/>
    </row>
    <row r="712" spans="2:2" x14ac:dyDescent="0.2">
      <c r="B712" s="14"/>
    </row>
    <row r="713" spans="2:2" x14ac:dyDescent="0.2">
      <c r="B713" s="14"/>
    </row>
    <row r="714" spans="2:2" x14ac:dyDescent="0.2">
      <c r="B714" s="14"/>
    </row>
    <row r="715" spans="2:2" x14ac:dyDescent="0.2">
      <c r="B715" s="14"/>
    </row>
    <row r="716" spans="2:2" x14ac:dyDescent="0.2">
      <c r="B716" s="14"/>
    </row>
    <row r="717" spans="2:2" x14ac:dyDescent="0.2">
      <c r="B717" s="14"/>
    </row>
    <row r="718" spans="2:2" x14ac:dyDescent="0.2">
      <c r="B718" s="14"/>
    </row>
    <row r="719" spans="2:2" x14ac:dyDescent="0.2">
      <c r="B719" s="14"/>
    </row>
    <row r="720" spans="2:2" x14ac:dyDescent="0.2">
      <c r="B720" s="14"/>
    </row>
    <row r="721" spans="2:2" x14ac:dyDescent="0.2">
      <c r="B721" s="14"/>
    </row>
    <row r="722" spans="2:2" x14ac:dyDescent="0.2">
      <c r="B722" s="14"/>
    </row>
    <row r="723" spans="2:2" x14ac:dyDescent="0.2">
      <c r="B723" s="14"/>
    </row>
    <row r="724" spans="2:2" x14ac:dyDescent="0.2">
      <c r="B724" s="14"/>
    </row>
    <row r="725" spans="2:2" x14ac:dyDescent="0.2">
      <c r="B725" s="14"/>
    </row>
    <row r="726" spans="2:2" x14ac:dyDescent="0.2">
      <c r="B726" s="14"/>
    </row>
    <row r="727" spans="2:2" x14ac:dyDescent="0.2">
      <c r="B727" s="14"/>
    </row>
    <row r="728" spans="2:2" x14ac:dyDescent="0.2">
      <c r="B728" s="14"/>
    </row>
    <row r="729" spans="2:2" x14ac:dyDescent="0.2">
      <c r="B729" s="14"/>
    </row>
    <row r="730" spans="2:2" x14ac:dyDescent="0.2">
      <c r="B730" s="14"/>
    </row>
    <row r="731" spans="2:2" x14ac:dyDescent="0.2">
      <c r="B731" s="14"/>
    </row>
    <row r="732" spans="2:2" x14ac:dyDescent="0.2">
      <c r="B732" s="14"/>
    </row>
    <row r="733" spans="2:2" x14ac:dyDescent="0.2">
      <c r="B733" s="14"/>
    </row>
    <row r="734" spans="2:2" x14ac:dyDescent="0.2">
      <c r="B734" s="14"/>
    </row>
    <row r="735" spans="2:2" x14ac:dyDescent="0.2">
      <c r="B735" s="14"/>
    </row>
    <row r="736" spans="2:2" x14ac:dyDescent="0.2">
      <c r="B736" s="14"/>
    </row>
    <row r="737" spans="2:2" x14ac:dyDescent="0.2">
      <c r="B737" s="14"/>
    </row>
    <row r="738" spans="2:2" x14ac:dyDescent="0.2">
      <c r="B738" s="14"/>
    </row>
    <row r="739" spans="2:2" x14ac:dyDescent="0.2">
      <c r="B739" s="14"/>
    </row>
    <row r="740" spans="2:2" x14ac:dyDescent="0.2">
      <c r="B740" s="14"/>
    </row>
    <row r="741" spans="2:2" x14ac:dyDescent="0.2">
      <c r="B741" s="14"/>
    </row>
    <row r="742" spans="2:2" x14ac:dyDescent="0.2">
      <c r="B742" s="14"/>
    </row>
    <row r="743" spans="2:2" x14ac:dyDescent="0.2">
      <c r="B743" s="14"/>
    </row>
    <row r="744" spans="2:2" x14ac:dyDescent="0.2">
      <c r="B744" s="14"/>
    </row>
    <row r="745" spans="2:2" x14ac:dyDescent="0.2">
      <c r="B745" s="14"/>
    </row>
    <row r="746" spans="2:2" x14ac:dyDescent="0.2">
      <c r="B746" s="14"/>
    </row>
    <row r="747" spans="2:2" x14ac:dyDescent="0.2">
      <c r="B747" s="14"/>
    </row>
    <row r="748" spans="2:2" x14ac:dyDescent="0.2">
      <c r="B748" s="14"/>
    </row>
    <row r="749" spans="2:2" x14ac:dyDescent="0.2">
      <c r="B749" s="14"/>
    </row>
    <row r="750" spans="2:2" x14ac:dyDescent="0.2">
      <c r="B750" s="14"/>
    </row>
    <row r="751" spans="2:2" x14ac:dyDescent="0.2">
      <c r="B751" s="14"/>
    </row>
    <row r="752" spans="2:2" x14ac:dyDescent="0.2">
      <c r="B752" s="14"/>
    </row>
    <row r="753" spans="2:2" x14ac:dyDescent="0.2">
      <c r="B753" s="14"/>
    </row>
    <row r="754" spans="2:2" x14ac:dyDescent="0.2">
      <c r="B754" s="14"/>
    </row>
    <row r="755" spans="2:2" x14ac:dyDescent="0.2">
      <c r="B755" s="14"/>
    </row>
    <row r="756" spans="2:2" x14ac:dyDescent="0.2">
      <c r="B756" s="14"/>
    </row>
    <row r="757" spans="2:2" x14ac:dyDescent="0.2">
      <c r="B757" s="14"/>
    </row>
    <row r="758" spans="2:2" x14ac:dyDescent="0.2">
      <c r="B758" s="14"/>
    </row>
    <row r="759" spans="2:2" x14ac:dyDescent="0.2">
      <c r="B759" s="14"/>
    </row>
    <row r="760" spans="2:2" x14ac:dyDescent="0.2">
      <c r="B760" s="14"/>
    </row>
    <row r="761" spans="2:2" x14ac:dyDescent="0.2">
      <c r="B761" s="14"/>
    </row>
    <row r="762" spans="2:2" x14ac:dyDescent="0.2">
      <c r="B762" s="14"/>
    </row>
    <row r="763" spans="2:2" x14ac:dyDescent="0.2">
      <c r="B763" s="14"/>
    </row>
    <row r="764" spans="2:2" x14ac:dyDescent="0.2">
      <c r="B764" s="14"/>
    </row>
    <row r="765" spans="2:2" x14ac:dyDescent="0.2">
      <c r="B765" s="14"/>
    </row>
    <row r="766" spans="2:2" x14ac:dyDescent="0.2">
      <c r="B766" s="14"/>
    </row>
    <row r="767" spans="2:2" x14ac:dyDescent="0.2">
      <c r="B767" s="14"/>
    </row>
    <row r="768" spans="2:2" x14ac:dyDescent="0.2">
      <c r="B768" s="14"/>
    </row>
    <row r="769" spans="2:2" x14ac:dyDescent="0.2">
      <c r="B769" s="14"/>
    </row>
    <row r="770" spans="2:2" x14ac:dyDescent="0.2">
      <c r="B770" s="14"/>
    </row>
    <row r="771" spans="2:2" x14ac:dyDescent="0.2">
      <c r="B771" s="14"/>
    </row>
    <row r="772" spans="2:2" x14ac:dyDescent="0.2">
      <c r="B772" s="8"/>
    </row>
    <row r="773" spans="2:2" x14ac:dyDescent="0.2">
      <c r="B773" s="14"/>
    </row>
    <row r="774" spans="2:2" x14ac:dyDescent="0.2">
      <c r="B774" s="14"/>
    </row>
    <row r="775" spans="2:2" x14ac:dyDescent="0.2">
      <c r="B775" s="14"/>
    </row>
    <row r="776" spans="2:2" x14ac:dyDescent="0.2">
      <c r="B776" s="14"/>
    </row>
    <row r="777" spans="2:2" x14ac:dyDescent="0.2">
      <c r="B777" s="14"/>
    </row>
    <row r="778" spans="2:2" x14ac:dyDescent="0.2">
      <c r="B778" s="14"/>
    </row>
    <row r="779" spans="2:2" x14ac:dyDescent="0.2">
      <c r="B779" s="14"/>
    </row>
    <row r="780" spans="2:2" x14ac:dyDescent="0.2">
      <c r="B780" s="14"/>
    </row>
    <row r="781" spans="2:2" x14ac:dyDescent="0.2">
      <c r="B781" s="14"/>
    </row>
    <row r="782" spans="2:2" x14ac:dyDescent="0.2">
      <c r="B782" s="14"/>
    </row>
    <row r="783" spans="2:2" x14ac:dyDescent="0.2">
      <c r="B783" s="14"/>
    </row>
    <row r="784" spans="2:2" x14ac:dyDescent="0.2">
      <c r="B784" s="14"/>
    </row>
    <row r="785" spans="2:2" x14ac:dyDescent="0.2">
      <c r="B785" s="14"/>
    </row>
    <row r="786" spans="2:2" x14ac:dyDescent="0.2">
      <c r="B786" s="14"/>
    </row>
    <row r="787" spans="2:2" x14ac:dyDescent="0.2">
      <c r="B787" s="14"/>
    </row>
    <row r="788" spans="2:2" x14ac:dyDescent="0.2">
      <c r="B788" s="14"/>
    </row>
    <row r="789" spans="2:2" x14ac:dyDescent="0.2">
      <c r="B789" s="14"/>
    </row>
    <row r="790" spans="2:2" x14ac:dyDescent="0.2">
      <c r="B790" s="14"/>
    </row>
    <row r="791" spans="2:2" x14ac:dyDescent="0.2">
      <c r="B791" s="14"/>
    </row>
    <row r="792" spans="2:2" x14ac:dyDescent="0.2">
      <c r="B792" s="14"/>
    </row>
    <row r="793" spans="2:2" x14ac:dyDescent="0.2">
      <c r="B793" s="14"/>
    </row>
    <row r="794" spans="2:2" x14ac:dyDescent="0.2">
      <c r="B794" s="14"/>
    </row>
    <row r="795" spans="2:2" x14ac:dyDescent="0.2">
      <c r="B795" s="14"/>
    </row>
    <row r="796" spans="2:2" x14ac:dyDescent="0.2">
      <c r="B796" s="14"/>
    </row>
    <row r="797" spans="2:2" x14ac:dyDescent="0.2">
      <c r="B797" s="14"/>
    </row>
    <row r="798" spans="2:2" x14ac:dyDescent="0.2">
      <c r="B798" s="8"/>
    </row>
    <row r="799" spans="2:2" x14ac:dyDescent="0.2">
      <c r="B799" s="14"/>
    </row>
    <row r="800" spans="2:2" x14ac:dyDescent="0.2">
      <c r="B800" s="14"/>
    </row>
    <row r="801" spans="2:2" x14ac:dyDescent="0.2">
      <c r="B801" s="14"/>
    </row>
    <row r="802" spans="2:2" x14ac:dyDescent="0.2">
      <c r="B802" s="14"/>
    </row>
    <row r="803" spans="2:2" x14ac:dyDescent="0.2">
      <c r="B803" s="14"/>
    </row>
    <row r="804" spans="2:2" x14ac:dyDescent="0.2">
      <c r="B804" s="14"/>
    </row>
    <row r="805" spans="2:2" x14ac:dyDescent="0.2">
      <c r="B805" s="14"/>
    </row>
    <row r="806" spans="2:2" x14ac:dyDescent="0.2">
      <c r="B806" s="14"/>
    </row>
    <row r="807" spans="2:2" x14ac:dyDescent="0.2">
      <c r="B807" s="14"/>
    </row>
    <row r="808" spans="2:2" x14ac:dyDescent="0.2">
      <c r="B808" s="14"/>
    </row>
    <row r="809" spans="2:2" x14ac:dyDescent="0.2">
      <c r="B809" s="14"/>
    </row>
    <row r="810" spans="2:2" x14ac:dyDescent="0.2">
      <c r="B810" s="14"/>
    </row>
    <row r="811" spans="2:2" x14ac:dyDescent="0.2">
      <c r="B811" s="14"/>
    </row>
    <row r="812" spans="2:2" x14ac:dyDescent="0.2">
      <c r="B812" s="14"/>
    </row>
    <row r="813" spans="2:2" x14ac:dyDescent="0.2">
      <c r="B813" s="14"/>
    </row>
    <row r="814" spans="2:2" x14ac:dyDescent="0.2">
      <c r="B814" s="14"/>
    </row>
    <row r="815" spans="2:2" x14ac:dyDescent="0.2">
      <c r="B815" s="14"/>
    </row>
    <row r="816" spans="2:2" x14ac:dyDescent="0.2">
      <c r="B816" s="14"/>
    </row>
    <row r="817" spans="2:2" x14ac:dyDescent="0.2">
      <c r="B817" s="14"/>
    </row>
    <row r="818" spans="2:2" x14ac:dyDescent="0.2">
      <c r="B818" s="14"/>
    </row>
    <row r="819" spans="2:2" x14ac:dyDescent="0.2">
      <c r="B819" s="14"/>
    </row>
    <row r="820" spans="2:2" x14ac:dyDescent="0.2">
      <c r="B820" s="14"/>
    </row>
    <row r="821" spans="2:2" x14ac:dyDescent="0.2">
      <c r="B821" s="14"/>
    </row>
    <row r="822" spans="2:2" x14ac:dyDescent="0.2">
      <c r="B822" s="14"/>
    </row>
    <row r="823" spans="2:2" x14ac:dyDescent="0.2">
      <c r="B823" s="14"/>
    </row>
    <row r="824" spans="2:2" x14ac:dyDescent="0.2">
      <c r="B824" s="14"/>
    </row>
    <row r="825" spans="2:2" x14ac:dyDescent="0.2">
      <c r="B825" s="14"/>
    </row>
    <row r="826" spans="2:2" x14ac:dyDescent="0.2">
      <c r="B826" s="14"/>
    </row>
    <row r="827" spans="2:2" x14ac:dyDescent="0.2">
      <c r="B827" s="8"/>
    </row>
    <row r="828" spans="2:2" x14ac:dyDescent="0.2">
      <c r="B828" s="14"/>
    </row>
    <row r="829" spans="2:2" x14ac:dyDescent="0.2">
      <c r="B829" s="14"/>
    </row>
    <row r="830" spans="2:2" x14ac:dyDescent="0.2">
      <c r="B830" s="14"/>
    </row>
    <row r="831" spans="2:2" x14ac:dyDescent="0.2">
      <c r="B831" s="14"/>
    </row>
    <row r="832" spans="2:2" x14ac:dyDescent="0.2">
      <c r="B832" s="14"/>
    </row>
    <row r="833" spans="2:2" x14ac:dyDescent="0.2">
      <c r="B833" s="14"/>
    </row>
    <row r="834" spans="2:2" x14ac:dyDescent="0.2">
      <c r="B834" s="14"/>
    </row>
    <row r="835" spans="2:2" x14ac:dyDescent="0.2">
      <c r="B835" s="14"/>
    </row>
    <row r="836" spans="2:2" x14ac:dyDescent="0.2">
      <c r="B836" s="14"/>
    </row>
    <row r="837" spans="2:2" x14ac:dyDescent="0.2">
      <c r="B837" s="14"/>
    </row>
    <row r="838" spans="2:2" x14ac:dyDescent="0.2">
      <c r="B838" s="14"/>
    </row>
    <row r="839" spans="2:2" x14ac:dyDescent="0.2">
      <c r="B839" s="14"/>
    </row>
    <row r="840" spans="2:2" x14ac:dyDescent="0.2">
      <c r="B840" s="14"/>
    </row>
    <row r="841" spans="2:2" x14ac:dyDescent="0.2">
      <c r="B841" s="14"/>
    </row>
    <row r="842" spans="2:2" x14ac:dyDescent="0.2">
      <c r="B842" s="14"/>
    </row>
    <row r="843" spans="2:2" x14ac:dyDescent="0.2">
      <c r="B843" s="14"/>
    </row>
    <row r="844" spans="2:2" x14ac:dyDescent="0.2">
      <c r="B844" s="8"/>
    </row>
    <row r="845" spans="2:2" x14ac:dyDescent="0.2">
      <c r="B845" s="14"/>
    </row>
    <row r="846" spans="2:2" x14ac:dyDescent="0.2">
      <c r="B846" s="14"/>
    </row>
    <row r="847" spans="2:2" x14ac:dyDescent="0.2">
      <c r="B847" s="14"/>
    </row>
    <row r="848" spans="2:2" x14ac:dyDescent="0.2">
      <c r="B848" s="14"/>
    </row>
    <row r="849" spans="2:2" x14ac:dyDescent="0.2">
      <c r="B849" s="14"/>
    </row>
    <row r="850" spans="2:2" x14ac:dyDescent="0.2">
      <c r="B850" s="14"/>
    </row>
    <row r="851" spans="2:2" x14ac:dyDescent="0.2">
      <c r="B851" s="14"/>
    </row>
    <row r="852" spans="2:2" x14ac:dyDescent="0.2">
      <c r="B852" s="14"/>
    </row>
    <row r="853" spans="2:2" x14ac:dyDescent="0.2">
      <c r="B853" s="14"/>
    </row>
    <row r="854" spans="2:2" x14ac:dyDescent="0.2">
      <c r="B854" s="14"/>
    </row>
    <row r="855" spans="2:2" x14ac:dyDescent="0.2">
      <c r="B855" s="14"/>
    </row>
    <row r="856" spans="2:2" x14ac:dyDescent="0.2">
      <c r="B856" s="14"/>
    </row>
    <row r="857" spans="2:2" x14ac:dyDescent="0.2">
      <c r="B857" s="14"/>
    </row>
    <row r="858" spans="2:2" x14ac:dyDescent="0.2">
      <c r="B858" s="14"/>
    </row>
    <row r="859" spans="2:2" x14ac:dyDescent="0.2">
      <c r="B859" s="14"/>
    </row>
    <row r="860" spans="2:2" x14ac:dyDescent="0.2">
      <c r="B860" s="14"/>
    </row>
    <row r="861" spans="2:2" x14ac:dyDescent="0.2">
      <c r="B861" s="14"/>
    </row>
    <row r="862" spans="2:2" x14ac:dyDescent="0.2">
      <c r="B862" s="14"/>
    </row>
    <row r="863" spans="2:2" x14ac:dyDescent="0.2">
      <c r="B863" s="14"/>
    </row>
    <row r="864" spans="2:2" x14ac:dyDescent="0.2">
      <c r="B864" s="14"/>
    </row>
    <row r="865" spans="2:2" x14ac:dyDescent="0.2">
      <c r="B865" s="14"/>
    </row>
    <row r="866" spans="2:2" x14ac:dyDescent="0.2">
      <c r="B866" s="14"/>
    </row>
    <row r="867" spans="2:2" x14ac:dyDescent="0.2">
      <c r="B867" s="14"/>
    </row>
    <row r="868" spans="2:2" x14ac:dyDescent="0.2">
      <c r="B868" s="14"/>
    </row>
    <row r="869" spans="2:2" x14ac:dyDescent="0.2">
      <c r="B869" s="14"/>
    </row>
    <row r="870" spans="2:2" x14ac:dyDescent="0.2">
      <c r="B870" s="14"/>
    </row>
    <row r="871" spans="2:2" x14ac:dyDescent="0.2">
      <c r="B871" s="14"/>
    </row>
    <row r="872" spans="2:2" x14ac:dyDescent="0.2">
      <c r="B872" s="14"/>
    </row>
    <row r="873" spans="2:2" x14ac:dyDescent="0.2">
      <c r="B873" s="14"/>
    </row>
    <row r="874" spans="2:2" x14ac:dyDescent="0.2">
      <c r="B874" s="14"/>
    </row>
    <row r="875" spans="2:2" x14ac:dyDescent="0.2">
      <c r="B875" s="8"/>
    </row>
    <row r="876" spans="2:2" x14ac:dyDescent="0.2">
      <c r="B876" s="14"/>
    </row>
    <row r="877" spans="2:2" x14ac:dyDescent="0.2">
      <c r="B877" s="14"/>
    </row>
    <row r="878" spans="2:2" x14ac:dyDescent="0.2">
      <c r="B878" s="14"/>
    </row>
    <row r="879" spans="2:2" x14ac:dyDescent="0.2">
      <c r="B879" s="14"/>
    </row>
    <row r="880" spans="2:2" x14ac:dyDescent="0.2">
      <c r="B880" s="14"/>
    </row>
    <row r="881" spans="2:2" x14ac:dyDescent="0.2">
      <c r="B881" s="14"/>
    </row>
    <row r="882" spans="2:2" x14ac:dyDescent="0.2">
      <c r="B882" s="14"/>
    </row>
    <row r="883" spans="2:2" x14ac:dyDescent="0.2">
      <c r="B883" s="14"/>
    </row>
    <row r="884" spans="2:2" x14ac:dyDescent="0.2">
      <c r="B884" s="14"/>
    </row>
    <row r="885" spans="2:2" x14ac:dyDescent="0.2">
      <c r="B885" s="14"/>
    </row>
    <row r="886" spans="2:2" x14ac:dyDescent="0.2">
      <c r="B886" s="14"/>
    </row>
    <row r="887" spans="2:2" x14ac:dyDescent="0.2">
      <c r="B887" s="14"/>
    </row>
    <row r="888" spans="2:2" x14ac:dyDescent="0.2">
      <c r="B888" s="14"/>
    </row>
    <row r="889" spans="2:2" x14ac:dyDescent="0.2">
      <c r="B889" s="14"/>
    </row>
    <row r="890" spans="2:2" x14ac:dyDescent="0.2">
      <c r="B890" s="14"/>
    </row>
    <row r="891" spans="2:2" x14ac:dyDescent="0.2">
      <c r="B891" s="14"/>
    </row>
    <row r="892" spans="2:2" x14ac:dyDescent="0.2">
      <c r="B892" s="14"/>
    </row>
    <row r="893" spans="2:2" x14ac:dyDescent="0.2">
      <c r="B893" s="14"/>
    </row>
    <row r="894" spans="2:2" x14ac:dyDescent="0.2">
      <c r="B894" s="14"/>
    </row>
    <row r="895" spans="2:2" x14ac:dyDescent="0.2">
      <c r="B895" s="14"/>
    </row>
    <row r="896" spans="2:2" x14ac:dyDescent="0.2">
      <c r="B896" s="14"/>
    </row>
    <row r="897" spans="2:2" x14ac:dyDescent="0.2">
      <c r="B897" s="14"/>
    </row>
    <row r="898" spans="2:2" x14ac:dyDescent="0.2">
      <c r="B898" s="14"/>
    </row>
    <row r="899" spans="2:2" x14ac:dyDescent="0.2">
      <c r="B899" s="14"/>
    </row>
    <row r="900" spans="2:2" x14ac:dyDescent="0.2">
      <c r="B900" s="14"/>
    </row>
    <row r="901" spans="2:2" x14ac:dyDescent="0.2">
      <c r="B901" s="14"/>
    </row>
    <row r="902" spans="2:2" x14ac:dyDescent="0.2">
      <c r="B902" s="14"/>
    </row>
    <row r="903" spans="2:2" x14ac:dyDescent="0.2">
      <c r="B903" s="14"/>
    </row>
    <row r="904" spans="2:2" x14ac:dyDescent="0.2">
      <c r="B904" s="8"/>
    </row>
    <row r="905" spans="2:2" x14ac:dyDescent="0.2">
      <c r="B905" s="14"/>
    </row>
    <row r="906" spans="2:2" x14ac:dyDescent="0.2">
      <c r="B906" s="14"/>
    </row>
    <row r="907" spans="2:2" x14ac:dyDescent="0.2">
      <c r="B907" s="14"/>
    </row>
    <row r="908" spans="2:2" x14ac:dyDescent="0.2">
      <c r="B908" s="14"/>
    </row>
    <row r="909" spans="2:2" x14ac:dyDescent="0.2">
      <c r="B909" s="14"/>
    </row>
    <row r="910" spans="2:2" x14ac:dyDescent="0.2">
      <c r="B910" s="14"/>
    </row>
    <row r="911" spans="2:2" x14ac:dyDescent="0.2">
      <c r="B911" s="14"/>
    </row>
    <row r="912" spans="2:2" x14ac:dyDescent="0.2">
      <c r="B912" s="14"/>
    </row>
    <row r="913" spans="2:2" x14ac:dyDescent="0.2">
      <c r="B913" s="14"/>
    </row>
    <row r="914" spans="2:2" x14ac:dyDescent="0.2">
      <c r="B914" s="14"/>
    </row>
    <row r="915" spans="2:2" x14ac:dyDescent="0.2">
      <c r="B915" s="14"/>
    </row>
    <row r="916" spans="2:2" x14ac:dyDescent="0.2">
      <c r="B916" s="14"/>
    </row>
    <row r="917" spans="2:2" x14ac:dyDescent="0.2">
      <c r="B917" s="14"/>
    </row>
    <row r="918" spans="2:2" x14ac:dyDescent="0.2">
      <c r="B918" s="14"/>
    </row>
    <row r="919" spans="2:2" x14ac:dyDescent="0.2">
      <c r="B919" s="14"/>
    </row>
    <row r="920" spans="2:2" x14ac:dyDescent="0.2">
      <c r="B920" s="14"/>
    </row>
    <row r="921" spans="2:2" x14ac:dyDescent="0.2">
      <c r="B921" s="14"/>
    </row>
    <row r="922" spans="2:2" x14ac:dyDescent="0.2">
      <c r="B922" s="14"/>
    </row>
    <row r="923" spans="2:2" x14ac:dyDescent="0.2">
      <c r="B923" s="14"/>
    </row>
    <row r="924" spans="2:2" x14ac:dyDescent="0.2">
      <c r="B924" s="14"/>
    </row>
    <row r="925" spans="2:2" x14ac:dyDescent="0.2">
      <c r="B925" s="8"/>
    </row>
    <row r="926" spans="2:2" x14ac:dyDescent="0.2">
      <c r="B926" s="14"/>
    </row>
    <row r="927" spans="2:2" x14ac:dyDescent="0.2">
      <c r="B927" s="14"/>
    </row>
    <row r="928" spans="2:2" x14ac:dyDescent="0.2">
      <c r="B928" s="14"/>
    </row>
    <row r="929" spans="2:2" x14ac:dyDescent="0.2">
      <c r="B929" s="14"/>
    </row>
    <row r="930" spans="2:2" x14ac:dyDescent="0.2">
      <c r="B930" s="14"/>
    </row>
    <row r="931" spans="2:2" x14ac:dyDescent="0.2">
      <c r="B931" s="14"/>
    </row>
    <row r="932" spans="2:2" x14ac:dyDescent="0.2">
      <c r="B932" s="14"/>
    </row>
    <row r="933" spans="2:2" x14ac:dyDescent="0.2">
      <c r="B933" s="14"/>
    </row>
    <row r="934" spans="2:2" x14ac:dyDescent="0.2">
      <c r="B934" s="14"/>
    </row>
    <row r="935" spans="2:2" x14ac:dyDescent="0.2">
      <c r="B935" s="14"/>
    </row>
    <row r="936" spans="2:2" x14ac:dyDescent="0.2">
      <c r="B936" s="14"/>
    </row>
    <row r="937" spans="2:2" x14ac:dyDescent="0.2">
      <c r="B937" s="14"/>
    </row>
    <row r="938" spans="2:2" x14ac:dyDescent="0.2">
      <c r="B938" s="14"/>
    </row>
    <row r="939" spans="2:2" x14ac:dyDescent="0.2">
      <c r="B939" s="14"/>
    </row>
    <row r="940" spans="2:2" x14ac:dyDescent="0.2">
      <c r="B940" s="14"/>
    </row>
    <row r="941" spans="2:2" x14ac:dyDescent="0.2">
      <c r="B941" s="14"/>
    </row>
    <row r="942" spans="2:2" x14ac:dyDescent="0.2">
      <c r="B942" s="14"/>
    </row>
    <row r="943" spans="2:2" x14ac:dyDescent="0.2">
      <c r="B943" s="14"/>
    </row>
    <row r="944" spans="2:2" x14ac:dyDescent="0.2">
      <c r="B944" s="14"/>
    </row>
    <row r="945" spans="2:2" x14ac:dyDescent="0.2">
      <c r="B945" s="14"/>
    </row>
    <row r="946" spans="2:2" x14ac:dyDescent="0.2">
      <c r="B946" s="14"/>
    </row>
    <row r="947" spans="2:2" x14ac:dyDescent="0.2">
      <c r="B947" s="14"/>
    </row>
    <row r="948" spans="2:2" x14ac:dyDescent="0.2">
      <c r="B948" s="14"/>
    </row>
    <row r="949" spans="2:2" x14ac:dyDescent="0.2">
      <c r="B949" s="8"/>
    </row>
    <row r="950" spans="2:2" x14ac:dyDescent="0.2">
      <c r="B950" s="14"/>
    </row>
    <row r="951" spans="2:2" x14ac:dyDescent="0.2">
      <c r="B951" s="14"/>
    </row>
    <row r="952" spans="2:2" x14ac:dyDescent="0.2">
      <c r="B952" s="14"/>
    </row>
    <row r="953" spans="2:2" x14ac:dyDescent="0.2">
      <c r="B953" s="14"/>
    </row>
    <row r="954" spans="2:2" x14ac:dyDescent="0.2">
      <c r="B954" s="14"/>
    </row>
    <row r="955" spans="2:2" x14ac:dyDescent="0.2">
      <c r="B955" s="14"/>
    </row>
    <row r="956" spans="2:2" x14ac:dyDescent="0.2">
      <c r="B956" s="14"/>
    </row>
    <row r="957" spans="2:2" x14ac:dyDescent="0.2">
      <c r="B957" s="14"/>
    </row>
    <row r="958" spans="2:2" x14ac:dyDescent="0.2">
      <c r="B958" s="14"/>
    </row>
    <row r="959" spans="2:2" x14ac:dyDescent="0.2">
      <c r="B959" s="14"/>
    </row>
    <row r="960" spans="2:2" x14ac:dyDescent="0.2">
      <c r="B960" s="14"/>
    </row>
    <row r="961" spans="2:2" x14ac:dyDescent="0.2">
      <c r="B961" s="14"/>
    </row>
    <row r="962" spans="2:2" x14ac:dyDescent="0.2">
      <c r="B962" s="14"/>
    </row>
    <row r="963" spans="2:2" x14ac:dyDescent="0.2">
      <c r="B963" s="14"/>
    </row>
    <row r="964" spans="2:2" x14ac:dyDescent="0.2">
      <c r="B964" s="14"/>
    </row>
    <row r="965" spans="2:2" x14ac:dyDescent="0.2">
      <c r="B965" s="14"/>
    </row>
    <row r="966" spans="2:2" x14ac:dyDescent="0.2">
      <c r="B966" s="14"/>
    </row>
    <row r="967" spans="2:2" x14ac:dyDescent="0.2">
      <c r="B967" s="14"/>
    </row>
    <row r="968" spans="2:2" x14ac:dyDescent="0.2">
      <c r="B968" s="14"/>
    </row>
    <row r="969" spans="2:2" x14ac:dyDescent="0.2">
      <c r="B969" s="14"/>
    </row>
    <row r="970" spans="2:2" x14ac:dyDescent="0.2">
      <c r="B970" s="14"/>
    </row>
    <row r="971" spans="2:2" x14ac:dyDescent="0.2">
      <c r="B971" s="14"/>
    </row>
    <row r="972" spans="2:2" x14ac:dyDescent="0.2">
      <c r="B972" s="14"/>
    </row>
    <row r="973" spans="2:2" x14ac:dyDescent="0.2">
      <c r="B973" s="14"/>
    </row>
    <row r="974" spans="2:2" x14ac:dyDescent="0.2">
      <c r="B974" s="14"/>
    </row>
    <row r="975" spans="2:2" x14ac:dyDescent="0.2">
      <c r="B975" s="14"/>
    </row>
    <row r="976" spans="2:2" x14ac:dyDescent="0.2">
      <c r="B976" s="14"/>
    </row>
    <row r="977" spans="2:2" x14ac:dyDescent="0.2">
      <c r="B977" s="14"/>
    </row>
    <row r="978" spans="2:2" x14ac:dyDescent="0.2">
      <c r="B978" s="14"/>
    </row>
    <row r="979" spans="2:2" x14ac:dyDescent="0.2">
      <c r="B979" s="14"/>
    </row>
    <row r="980" spans="2:2" x14ac:dyDescent="0.2">
      <c r="B980" s="8"/>
    </row>
    <row r="981" spans="2:2" x14ac:dyDescent="0.2">
      <c r="B981" s="14"/>
    </row>
    <row r="982" spans="2:2" x14ac:dyDescent="0.2">
      <c r="B982" s="14"/>
    </row>
    <row r="983" spans="2:2" x14ac:dyDescent="0.2">
      <c r="B983" s="14"/>
    </row>
    <row r="984" spans="2:2" x14ac:dyDescent="0.2">
      <c r="B984" s="14"/>
    </row>
    <row r="985" spans="2:2" x14ac:dyDescent="0.2">
      <c r="B985" s="14"/>
    </row>
    <row r="986" spans="2:2" x14ac:dyDescent="0.2">
      <c r="B986" s="14"/>
    </row>
    <row r="987" spans="2:2" x14ac:dyDescent="0.2">
      <c r="B987" s="14"/>
    </row>
    <row r="988" spans="2:2" x14ac:dyDescent="0.2">
      <c r="B988" s="14"/>
    </row>
    <row r="989" spans="2:2" x14ac:dyDescent="0.2">
      <c r="B989" s="14"/>
    </row>
    <row r="990" spans="2:2" x14ac:dyDescent="0.2">
      <c r="B990" s="14"/>
    </row>
    <row r="991" spans="2:2" x14ac:dyDescent="0.2">
      <c r="B991" s="14"/>
    </row>
    <row r="992" spans="2:2" x14ac:dyDescent="0.2">
      <c r="B992" s="14"/>
    </row>
    <row r="993" spans="2:2" x14ac:dyDescent="0.2">
      <c r="B993" s="14"/>
    </row>
    <row r="994" spans="2:2" x14ac:dyDescent="0.2">
      <c r="B994" s="14"/>
    </row>
    <row r="995" spans="2:2" x14ac:dyDescent="0.2">
      <c r="B995" s="14"/>
    </row>
    <row r="996" spans="2:2" x14ac:dyDescent="0.2">
      <c r="B996" s="14"/>
    </row>
    <row r="997" spans="2:2" x14ac:dyDescent="0.2">
      <c r="B997" s="14"/>
    </row>
    <row r="998" spans="2:2" x14ac:dyDescent="0.2">
      <c r="B998" s="14"/>
    </row>
    <row r="999" spans="2:2" x14ac:dyDescent="0.2">
      <c r="B999" s="14"/>
    </row>
    <row r="1000" spans="2:2" x14ac:dyDescent="0.2">
      <c r="B1000" s="14"/>
    </row>
    <row r="1001" spans="2:2" x14ac:dyDescent="0.2">
      <c r="B1001" s="14"/>
    </row>
    <row r="1002" spans="2:2" x14ac:dyDescent="0.2">
      <c r="B1002" s="14"/>
    </row>
    <row r="1003" spans="2:2" x14ac:dyDescent="0.2">
      <c r="B1003" s="14"/>
    </row>
    <row r="1004" spans="2:2" x14ac:dyDescent="0.2">
      <c r="B1004" s="14"/>
    </row>
    <row r="1005" spans="2:2" x14ac:dyDescent="0.2">
      <c r="B1005" s="14"/>
    </row>
    <row r="1006" spans="2:2" x14ac:dyDescent="0.2">
      <c r="B1006" s="14"/>
    </row>
    <row r="1007" spans="2:2" x14ac:dyDescent="0.2">
      <c r="B1007" s="14"/>
    </row>
    <row r="1008" spans="2:2" x14ac:dyDescent="0.2">
      <c r="B1008" s="14"/>
    </row>
    <row r="1009" spans="2:2" x14ac:dyDescent="0.2">
      <c r="B1009" s="14"/>
    </row>
    <row r="1010" spans="2:2" x14ac:dyDescent="0.2">
      <c r="B1010" s="14"/>
    </row>
    <row r="1011" spans="2:2" x14ac:dyDescent="0.2">
      <c r="B1011" s="14"/>
    </row>
    <row r="1012" spans="2:2" x14ac:dyDescent="0.2">
      <c r="B1012" s="14"/>
    </row>
    <row r="1013" spans="2:2" x14ac:dyDescent="0.2">
      <c r="B1013" s="14"/>
    </row>
    <row r="1014" spans="2:2" x14ac:dyDescent="0.2">
      <c r="B1014" s="14"/>
    </row>
    <row r="1015" spans="2:2" x14ac:dyDescent="0.2">
      <c r="B1015" s="14"/>
    </row>
    <row r="1016" spans="2:2" x14ac:dyDescent="0.2">
      <c r="B1016" s="14"/>
    </row>
    <row r="1017" spans="2:2" x14ac:dyDescent="0.2">
      <c r="B1017" s="8"/>
    </row>
    <row r="1018" spans="2:2" x14ac:dyDescent="0.2">
      <c r="B1018" s="14"/>
    </row>
    <row r="1019" spans="2:2" x14ac:dyDescent="0.2">
      <c r="B1019" s="14"/>
    </row>
    <row r="1020" spans="2:2" x14ac:dyDescent="0.2">
      <c r="B1020" s="14"/>
    </row>
    <row r="1021" spans="2:2" x14ac:dyDescent="0.2">
      <c r="B1021" s="14"/>
    </row>
    <row r="1022" spans="2:2" x14ac:dyDescent="0.2">
      <c r="B1022" s="14"/>
    </row>
    <row r="1023" spans="2:2" x14ac:dyDescent="0.2">
      <c r="B1023" s="14"/>
    </row>
    <row r="1024" spans="2:2" x14ac:dyDescent="0.2">
      <c r="B1024" s="14"/>
    </row>
    <row r="1025" spans="2:2" x14ac:dyDescent="0.2">
      <c r="B1025" s="14"/>
    </row>
    <row r="1026" spans="2:2" x14ac:dyDescent="0.2">
      <c r="B1026" s="14"/>
    </row>
    <row r="1027" spans="2:2" x14ac:dyDescent="0.2">
      <c r="B1027" s="14"/>
    </row>
    <row r="1028" spans="2:2" x14ac:dyDescent="0.2">
      <c r="B1028" s="14"/>
    </row>
    <row r="1029" spans="2:2" x14ac:dyDescent="0.2">
      <c r="B1029" s="14"/>
    </row>
    <row r="1030" spans="2:2" x14ac:dyDescent="0.2">
      <c r="B1030" s="14"/>
    </row>
    <row r="1031" spans="2:2" x14ac:dyDescent="0.2">
      <c r="B1031" s="14"/>
    </row>
    <row r="1032" spans="2:2" x14ac:dyDescent="0.2">
      <c r="B1032" s="14"/>
    </row>
    <row r="1033" spans="2:2" x14ac:dyDescent="0.2">
      <c r="B1033" s="14"/>
    </row>
    <row r="1034" spans="2:2" x14ac:dyDescent="0.2">
      <c r="B1034" s="14"/>
    </row>
    <row r="1035" spans="2:2" x14ac:dyDescent="0.2">
      <c r="B1035" s="14"/>
    </row>
    <row r="1036" spans="2:2" x14ac:dyDescent="0.2">
      <c r="B1036" s="14"/>
    </row>
    <row r="1037" spans="2:2" x14ac:dyDescent="0.2">
      <c r="B1037" s="14"/>
    </row>
    <row r="1038" spans="2:2" x14ac:dyDescent="0.2">
      <c r="B1038" s="14"/>
    </row>
    <row r="1039" spans="2:2" x14ac:dyDescent="0.2">
      <c r="B1039" s="14"/>
    </row>
    <row r="1040" spans="2:2" x14ac:dyDescent="0.2">
      <c r="B1040" s="14"/>
    </row>
    <row r="1041" spans="2:2" x14ac:dyDescent="0.2">
      <c r="B1041" s="14"/>
    </row>
    <row r="1042" spans="2:2" x14ac:dyDescent="0.2">
      <c r="B1042" s="14"/>
    </row>
    <row r="1043" spans="2:2" x14ac:dyDescent="0.2">
      <c r="B1043" s="8"/>
    </row>
    <row r="1044" spans="2:2" x14ac:dyDescent="0.2">
      <c r="B1044" s="14"/>
    </row>
    <row r="1045" spans="2:2" x14ac:dyDescent="0.2">
      <c r="B1045" s="14"/>
    </row>
    <row r="1046" spans="2:2" x14ac:dyDescent="0.2">
      <c r="B1046" s="14"/>
    </row>
    <row r="1047" spans="2:2" x14ac:dyDescent="0.2">
      <c r="B1047" s="14"/>
    </row>
    <row r="1048" spans="2:2" x14ac:dyDescent="0.2">
      <c r="B1048" s="14"/>
    </row>
    <row r="1049" spans="2:2" x14ac:dyDescent="0.2">
      <c r="B1049" s="14"/>
    </row>
    <row r="1050" spans="2:2" x14ac:dyDescent="0.2">
      <c r="B1050" s="14"/>
    </row>
    <row r="1051" spans="2:2" x14ac:dyDescent="0.2">
      <c r="B1051" s="14"/>
    </row>
    <row r="1052" spans="2:2" x14ac:dyDescent="0.2">
      <c r="B1052" s="14"/>
    </row>
    <row r="1053" spans="2:2" x14ac:dyDescent="0.2">
      <c r="B1053" s="14"/>
    </row>
    <row r="1054" spans="2:2" x14ac:dyDescent="0.2">
      <c r="B1054" s="14"/>
    </row>
    <row r="1055" spans="2:2" x14ac:dyDescent="0.2">
      <c r="B1055" s="14"/>
    </row>
    <row r="1056" spans="2:2" x14ac:dyDescent="0.2">
      <c r="B1056" s="14"/>
    </row>
    <row r="1057" spans="2:2" x14ac:dyDescent="0.2">
      <c r="B1057" s="14"/>
    </row>
    <row r="1058" spans="2:2" x14ac:dyDescent="0.2">
      <c r="B1058" s="14"/>
    </row>
    <row r="1059" spans="2:2" x14ac:dyDescent="0.2">
      <c r="B1059" s="14"/>
    </row>
    <row r="1060" spans="2:2" x14ac:dyDescent="0.2">
      <c r="B1060" s="14"/>
    </row>
    <row r="1061" spans="2:2" x14ac:dyDescent="0.2">
      <c r="B1061" s="14"/>
    </row>
    <row r="1062" spans="2:2" x14ac:dyDescent="0.2">
      <c r="B1062" s="14"/>
    </row>
    <row r="1063" spans="2:2" x14ac:dyDescent="0.2">
      <c r="B1063" s="14"/>
    </row>
    <row r="1064" spans="2:2" x14ac:dyDescent="0.2">
      <c r="B1064" s="14"/>
    </row>
    <row r="1065" spans="2:2" x14ac:dyDescent="0.2">
      <c r="B1065" s="14"/>
    </row>
    <row r="1066" spans="2:2" x14ac:dyDescent="0.2">
      <c r="B1066" s="14"/>
    </row>
    <row r="1067" spans="2:2" x14ac:dyDescent="0.2">
      <c r="B1067" s="14"/>
    </row>
    <row r="1068" spans="2:2" x14ac:dyDescent="0.2">
      <c r="B1068" s="14"/>
    </row>
    <row r="1069" spans="2:2" x14ac:dyDescent="0.2">
      <c r="B1069" s="14"/>
    </row>
    <row r="1070" spans="2:2" x14ac:dyDescent="0.2">
      <c r="B1070" s="14"/>
    </row>
    <row r="1071" spans="2:2" x14ac:dyDescent="0.2">
      <c r="B1071" s="14"/>
    </row>
    <row r="1072" spans="2:2" x14ac:dyDescent="0.2">
      <c r="B1072" s="14"/>
    </row>
    <row r="1073" spans="2:2" x14ac:dyDescent="0.2">
      <c r="B1073" s="14"/>
    </row>
    <row r="1074" spans="2:2" x14ac:dyDescent="0.2">
      <c r="B1074" s="14"/>
    </row>
    <row r="1075" spans="2:2" x14ac:dyDescent="0.2">
      <c r="B1075" s="14"/>
    </row>
    <row r="1076" spans="2:2" x14ac:dyDescent="0.2">
      <c r="B1076" s="14"/>
    </row>
    <row r="1077" spans="2:2" x14ac:dyDescent="0.2">
      <c r="B1077" s="14"/>
    </row>
    <row r="1078" spans="2:2" x14ac:dyDescent="0.2">
      <c r="B1078" s="14"/>
    </row>
    <row r="1079" spans="2:2" x14ac:dyDescent="0.2">
      <c r="B1079" s="14"/>
    </row>
    <row r="1080" spans="2:2" x14ac:dyDescent="0.2">
      <c r="B1080" s="14"/>
    </row>
    <row r="1081" spans="2:2" x14ac:dyDescent="0.2">
      <c r="B1081" s="14"/>
    </row>
    <row r="1082" spans="2:2" x14ac:dyDescent="0.2">
      <c r="B1082" s="14"/>
    </row>
    <row r="1083" spans="2:2" x14ac:dyDescent="0.2">
      <c r="B1083" s="14"/>
    </row>
    <row r="1084" spans="2:2" x14ac:dyDescent="0.2">
      <c r="B1084" s="14"/>
    </row>
    <row r="1085" spans="2:2" x14ac:dyDescent="0.2">
      <c r="B1085" s="14"/>
    </row>
    <row r="1086" spans="2:2" x14ac:dyDescent="0.2">
      <c r="B1086" s="14"/>
    </row>
    <row r="1087" spans="2:2" x14ac:dyDescent="0.2">
      <c r="B1087" s="14"/>
    </row>
    <row r="1088" spans="2:2" x14ac:dyDescent="0.2">
      <c r="B1088" s="14"/>
    </row>
    <row r="1089" spans="2:2" x14ac:dyDescent="0.2">
      <c r="B1089" s="14"/>
    </row>
    <row r="1090" spans="2:2" x14ac:dyDescent="0.2">
      <c r="B1090" s="14"/>
    </row>
    <row r="1091" spans="2:2" x14ac:dyDescent="0.2">
      <c r="B1091" s="14"/>
    </row>
    <row r="1092" spans="2:2" x14ac:dyDescent="0.2">
      <c r="B1092" s="8"/>
    </row>
    <row r="1093" spans="2:2" x14ac:dyDescent="0.2">
      <c r="B1093" s="14"/>
    </row>
    <row r="1094" spans="2:2" x14ac:dyDescent="0.2">
      <c r="B1094" s="14"/>
    </row>
    <row r="1095" spans="2:2" x14ac:dyDescent="0.2">
      <c r="B1095" s="14"/>
    </row>
    <row r="1096" spans="2:2" x14ac:dyDescent="0.2">
      <c r="B1096" s="14"/>
    </row>
    <row r="1097" spans="2:2" x14ac:dyDescent="0.2">
      <c r="B1097" s="14"/>
    </row>
    <row r="1098" spans="2:2" x14ac:dyDescent="0.2">
      <c r="B1098" s="14"/>
    </row>
    <row r="1099" spans="2:2" x14ac:dyDescent="0.2">
      <c r="B1099" s="14"/>
    </row>
    <row r="1100" spans="2:2" x14ac:dyDescent="0.2">
      <c r="B1100" s="14"/>
    </row>
    <row r="1101" spans="2:2" x14ac:dyDescent="0.2">
      <c r="B1101" s="14"/>
    </row>
    <row r="1102" spans="2:2" x14ac:dyDescent="0.2">
      <c r="B1102" s="14"/>
    </row>
    <row r="1103" spans="2:2" x14ac:dyDescent="0.2">
      <c r="B1103" s="14"/>
    </row>
    <row r="1104" spans="2:2" x14ac:dyDescent="0.2">
      <c r="B1104" s="14"/>
    </row>
    <row r="1105" spans="2:2" x14ac:dyDescent="0.2">
      <c r="B1105" s="14"/>
    </row>
    <row r="1106" spans="2:2" x14ac:dyDescent="0.2">
      <c r="B1106" s="14"/>
    </row>
    <row r="1107" spans="2:2" x14ac:dyDescent="0.2">
      <c r="B1107" s="14"/>
    </row>
    <row r="1108" spans="2:2" x14ac:dyDescent="0.2">
      <c r="B1108" s="14"/>
    </row>
    <row r="1109" spans="2:2" x14ac:dyDescent="0.2">
      <c r="B1109" s="14"/>
    </row>
    <row r="1110" spans="2:2" x14ac:dyDescent="0.2">
      <c r="B1110" s="14"/>
    </row>
    <row r="1111" spans="2:2" x14ac:dyDescent="0.2">
      <c r="B1111" s="14"/>
    </row>
    <row r="1112" spans="2:2" x14ac:dyDescent="0.2">
      <c r="B1112" s="14"/>
    </row>
    <row r="1113" spans="2:2" x14ac:dyDescent="0.2">
      <c r="B1113" s="14"/>
    </row>
    <row r="1114" spans="2:2" x14ac:dyDescent="0.2">
      <c r="B1114" s="14"/>
    </row>
    <row r="1115" spans="2:2" x14ac:dyDescent="0.2">
      <c r="B1115" s="14"/>
    </row>
    <row r="1116" spans="2:2" x14ac:dyDescent="0.2">
      <c r="B1116" s="14"/>
    </row>
    <row r="1117" spans="2:2" x14ac:dyDescent="0.2">
      <c r="B1117" s="14"/>
    </row>
    <row r="1118" spans="2:2" x14ac:dyDescent="0.2">
      <c r="B1118" s="14"/>
    </row>
    <row r="1119" spans="2:2" x14ac:dyDescent="0.2">
      <c r="B1119" s="14"/>
    </row>
    <row r="1120" spans="2:2" x14ac:dyDescent="0.2">
      <c r="B1120" s="14"/>
    </row>
    <row r="1121" spans="2:2" x14ac:dyDescent="0.2">
      <c r="B1121" s="14"/>
    </row>
    <row r="1122" spans="2:2" x14ac:dyDescent="0.2">
      <c r="B1122" s="14"/>
    </row>
    <row r="1123" spans="2:2" x14ac:dyDescent="0.2">
      <c r="B1123" s="14"/>
    </row>
    <row r="1124" spans="2:2" x14ac:dyDescent="0.2">
      <c r="B1124" s="14"/>
    </row>
    <row r="1125" spans="2:2" x14ac:dyDescent="0.2">
      <c r="B1125" s="14"/>
    </row>
    <row r="1126" spans="2:2" x14ac:dyDescent="0.2">
      <c r="B1126" s="14"/>
    </row>
    <row r="1127" spans="2:2" x14ac:dyDescent="0.2">
      <c r="B1127" s="14"/>
    </row>
    <row r="1128" spans="2:2" x14ac:dyDescent="0.2">
      <c r="B1128" s="14"/>
    </row>
    <row r="1129" spans="2:2" x14ac:dyDescent="0.2">
      <c r="B1129" s="14"/>
    </row>
    <row r="1130" spans="2:2" x14ac:dyDescent="0.2">
      <c r="B1130" s="14"/>
    </row>
    <row r="1131" spans="2:2" x14ac:dyDescent="0.2">
      <c r="B1131" s="14"/>
    </row>
    <row r="1132" spans="2:2" x14ac:dyDescent="0.2">
      <c r="B1132" s="14"/>
    </row>
    <row r="1133" spans="2:2" x14ac:dyDescent="0.2">
      <c r="B1133" s="14"/>
    </row>
    <row r="1134" spans="2:2" x14ac:dyDescent="0.2">
      <c r="B1134" s="8"/>
    </row>
    <row r="1135" spans="2:2" x14ac:dyDescent="0.2">
      <c r="B1135" s="14"/>
    </row>
    <row r="1136" spans="2:2" x14ac:dyDescent="0.2">
      <c r="B1136" s="14"/>
    </row>
    <row r="1137" spans="2:2" x14ac:dyDescent="0.2">
      <c r="B1137" s="14"/>
    </row>
    <row r="1138" spans="2:2" x14ac:dyDescent="0.2">
      <c r="B1138" s="14"/>
    </row>
    <row r="1139" spans="2:2" x14ac:dyDescent="0.2">
      <c r="B1139" s="14"/>
    </row>
    <row r="1140" spans="2:2" x14ac:dyDescent="0.2">
      <c r="B1140" s="14"/>
    </row>
    <row r="1141" spans="2:2" x14ac:dyDescent="0.2">
      <c r="B1141" s="14"/>
    </row>
    <row r="1142" spans="2:2" x14ac:dyDescent="0.2">
      <c r="B1142" s="14"/>
    </row>
    <row r="1143" spans="2:2" x14ac:dyDescent="0.2">
      <c r="B1143" s="14"/>
    </row>
    <row r="1144" spans="2:2" x14ac:dyDescent="0.2">
      <c r="B1144" s="14"/>
    </row>
    <row r="1145" spans="2:2" x14ac:dyDescent="0.2">
      <c r="B1145" s="14"/>
    </row>
    <row r="1146" spans="2:2" x14ac:dyDescent="0.2">
      <c r="B1146" s="14"/>
    </row>
    <row r="1147" spans="2:2" x14ac:dyDescent="0.2">
      <c r="B1147" s="14"/>
    </row>
    <row r="1148" spans="2:2" x14ac:dyDescent="0.2">
      <c r="B1148" s="14"/>
    </row>
    <row r="1149" spans="2:2" x14ac:dyDescent="0.2">
      <c r="B1149" s="14"/>
    </row>
    <row r="1150" spans="2:2" x14ac:dyDescent="0.2">
      <c r="B1150" s="14"/>
    </row>
    <row r="1151" spans="2:2" x14ac:dyDescent="0.2">
      <c r="B1151" s="14"/>
    </row>
    <row r="1152" spans="2:2" x14ac:dyDescent="0.2">
      <c r="B1152" s="14"/>
    </row>
    <row r="1153" spans="2:2" x14ac:dyDescent="0.2">
      <c r="B1153" s="14"/>
    </row>
    <row r="1154" spans="2:2" x14ac:dyDescent="0.2">
      <c r="B1154" s="14"/>
    </row>
    <row r="1155" spans="2:2" x14ac:dyDescent="0.2">
      <c r="B1155" s="8"/>
    </row>
    <row r="1156" spans="2:2" x14ac:dyDescent="0.2">
      <c r="B1156" s="14"/>
    </row>
    <row r="1157" spans="2:2" x14ac:dyDescent="0.2">
      <c r="B1157" s="14"/>
    </row>
    <row r="1158" spans="2:2" x14ac:dyDescent="0.2">
      <c r="B1158" s="14"/>
    </row>
    <row r="1159" spans="2:2" x14ac:dyDescent="0.2">
      <c r="B1159" s="14"/>
    </row>
    <row r="1160" spans="2:2" x14ac:dyDescent="0.2">
      <c r="B1160" s="14"/>
    </row>
    <row r="1161" spans="2:2" x14ac:dyDescent="0.2">
      <c r="B1161" s="14"/>
    </row>
    <row r="1162" spans="2:2" x14ac:dyDescent="0.2">
      <c r="B1162" s="14"/>
    </row>
    <row r="1163" spans="2:2" x14ac:dyDescent="0.2">
      <c r="B1163" s="14"/>
    </row>
  </sheetData>
  <mergeCells count="2">
    <mergeCell ref="C3:D3"/>
    <mergeCell ref="E3:F3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29853-5943-41B8-BDBA-CD62249D669E}">
  <sheetPr>
    <tabColor rgb="FFFFC000"/>
  </sheetPr>
  <dimension ref="A1:L25"/>
  <sheetViews>
    <sheetView workbookViewId="0">
      <selection activeCell="J36" sqref="J36"/>
    </sheetView>
  </sheetViews>
  <sheetFormatPr defaultRowHeight="12.75" x14ac:dyDescent="0.2"/>
  <cols>
    <col min="1" max="12" width="12.5703125" customWidth="1"/>
  </cols>
  <sheetData>
    <row r="1" spans="1:12" ht="25.5" x14ac:dyDescent="0.2">
      <c r="A1" s="112">
        <v>2022</v>
      </c>
      <c r="B1" s="112" t="s">
        <v>222</v>
      </c>
      <c r="C1" s="112" t="s">
        <v>223</v>
      </c>
      <c r="D1" s="112" t="s">
        <v>224</v>
      </c>
      <c r="E1" s="113" t="s">
        <v>225</v>
      </c>
      <c r="F1" s="112" t="s">
        <v>226</v>
      </c>
      <c r="G1" s="112"/>
      <c r="H1" s="112" t="s">
        <v>227</v>
      </c>
      <c r="I1" s="112" t="s">
        <v>228</v>
      </c>
      <c r="J1" s="112" t="s">
        <v>229</v>
      </c>
      <c r="K1" s="114" t="s">
        <v>230</v>
      </c>
      <c r="L1" s="114" t="s">
        <v>231</v>
      </c>
    </row>
    <row r="2" spans="1:12" x14ac:dyDescent="0.2">
      <c r="A2" s="115" t="s">
        <v>0</v>
      </c>
      <c r="B2" s="116">
        <v>41366314.854000002</v>
      </c>
      <c r="C2" s="116">
        <v>44767088.217</v>
      </c>
      <c r="D2" s="116">
        <v>61258258.751000002</v>
      </c>
      <c r="E2" s="116">
        <v>64223086.566</v>
      </c>
      <c r="F2" s="116">
        <v>69561280.455000028</v>
      </c>
      <c r="G2" s="64"/>
      <c r="H2" s="116">
        <v>132773.35200000001</v>
      </c>
      <c r="I2" s="116">
        <v>143216.26299999992</v>
      </c>
      <c r="J2" s="116">
        <v>186956.53099999987</v>
      </c>
      <c r="K2" s="123">
        <v>173260.53399999975</v>
      </c>
      <c r="L2" s="29">
        <v>177882.42599999998</v>
      </c>
    </row>
    <row r="3" spans="1:12" x14ac:dyDescent="0.2">
      <c r="A3" s="117" t="s">
        <v>36</v>
      </c>
      <c r="B3" s="118">
        <v>11512442.709000001</v>
      </c>
      <c r="C3" s="118">
        <v>11733794.827</v>
      </c>
      <c r="D3" s="118">
        <v>13768147.700999998</v>
      </c>
      <c r="E3" s="118">
        <v>15592654.447000001</v>
      </c>
      <c r="F3" s="118">
        <v>19421926.168000001</v>
      </c>
      <c r="G3" s="118"/>
      <c r="H3" s="118">
        <v>35495.083000000006</v>
      </c>
      <c r="I3" s="118">
        <v>36573.166000000005</v>
      </c>
      <c r="J3" s="118">
        <v>43809.815999999999</v>
      </c>
      <c r="K3" s="64">
        <v>43133.468000000008</v>
      </c>
      <c r="L3" s="32">
        <v>47523.715000000004</v>
      </c>
    </row>
    <row r="4" spans="1:12" x14ac:dyDescent="0.2">
      <c r="A4" s="117" t="s">
        <v>39</v>
      </c>
      <c r="B4" s="118">
        <v>784074.80699999991</v>
      </c>
      <c r="C4" s="118">
        <v>800687.13800000004</v>
      </c>
      <c r="D4" s="118">
        <v>1118128.7919999999</v>
      </c>
      <c r="E4" s="118">
        <v>1001087.5360000001</v>
      </c>
      <c r="F4" s="118">
        <v>1408066.0959999999</v>
      </c>
      <c r="G4" s="118"/>
      <c r="H4" s="118">
        <v>2700.9889999999996</v>
      </c>
      <c r="I4" s="118">
        <v>4599.8389999999999</v>
      </c>
      <c r="J4" s="118">
        <v>6427.2330000000002</v>
      </c>
      <c r="K4" s="64">
        <v>4331.7650000000003</v>
      </c>
      <c r="L4" s="32">
        <v>1669.4430000000002</v>
      </c>
    </row>
    <row r="5" spans="1:12" x14ac:dyDescent="0.2">
      <c r="A5" s="117" t="s">
        <v>37</v>
      </c>
      <c r="B5" s="118">
        <v>6268804.5710000005</v>
      </c>
      <c r="C5" s="118">
        <v>6002221.9239999996</v>
      </c>
      <c r="D5" s="118">
        <v>7799532.8290000008</v>
      </c>
      <c r="E5" s="118">
        <v>9571114.3280000016</v>
      </c>
      <c r="F5" s="118">
        <v>12595881.950999999</v>
      </c>
      <c r="G5" s="118"/>
      <c r="H5" s="118">
        <v>19247.851000000002</v>
      </c>
      <c r="I5" s="118">
        <v>18731.835999999996</v>
      </c>
      <c r="J5" s="118">
        <v>22969.705000000002</v>
      </c>
      <c r="K5" s="64">
        <v>23280.631999999994</v>
      </c>
      <c r="L5" s="32">
        <v>29357.683000000005</v>
      </c>
    </row>
    <row r="6" spans="1:12" x14ac:dyDescent="0.2">
      <c r="A6" s="117" t="s">
        <v>63</v>
      </c>
      <c r="B6" s="118">
        <v>16494568.08</v>
      </c>
      <c r="C6" s="118">
        <v>19650165.750000004</v>
      </c>
      <c r="D6" s="118">
        <v>29530650.620000001</v>
      </c>
      <c r="E6" s="118">
        <v>30532483.150000002</v>
      </c>
      <c r="F6" s="118">
        <v>25968417.390000001</v>
      </c>
      <c r="G6" s="118"/>
      <c r="H6" s="118">
        <v>58914.474000000097</v>
      </c>
      <c r="I6" s="118">
        <v>69004.021999999983</v>
      </c>
      <c r="J6" s="118">
        <v>94167.134999999922</v>
      </c>
      <c r="K6" s="64">
        <v>89671.179000000004</v>
      </c>
      <c r="L6" s="32">
        <v>76821.52900000001</v>
      </c>
    </row>
    <row r="7" spans="1:12" x14ac:dyDescent="0.2">
      <c r="A7" s="117" t="s">
        <v>35</v>
      </c>
      <c r="B7" s="118">
        <v>1993449.86</v>
      </c>
      <c r="C7" s="118">
        <v>2092030.791</v>
      </c>
      <c r="D7" s="118">
        <v>3385143.202</v>
      </c>
      <c r="E7" s="118">
        <v>4041674.1900000004</v>
      </c>
      <c r="F7" s="118">
        <v>6028754.5669999998</v>
      </c>
      <c r="G7" s="118"/>
      <c r="H7" s="118">
        <v>5527.17</v>
      </c>
      <c r="I7" s="118">
        <v>6160.174</v>
      </c>
      <c r="J7" s="118">
        <v>9845.5210000000006</v>
      </c>
      <c r="K7" s="64">
        <v>9638.277</v>
      </c>
      <c r="L7" s="32">
        <v>13990.479999999998</v>
      </c>
    </row>
    <row r="8" spans="1:12" x14ac:dyDescent="0.2">
      <c r="A8" s="117" t="s">
        <v>47</v>
      </c>
      <c r="B8" s="118">
        <v>0</v>
      </c>
      <c r="C8" s="118">
        <v>20649</v>
      </c>
      <c r="D8" s="118">
        <v>41097.86</v>
      </c>
      <c r="E8" s="118">
        <v>55265.760000000002</v>
      </c>
      <c r="F8" s="118">
        <v>180103.33</v>
      </c>
      <c r="G8" s="118"/>
      <c r="H8" s="118">
        <v>0</v>
      </c>
      <c r="I8" s="118">
        <v>85.26</v>
      </c>
      <c r="J8" s="118">
        <v>117.27800000000001</v>
      </c>
      <c r="K8" s="64">
        <v>195.55199999999999</v>
      </c>
      <c r="L8" s="32">
        <v>549.57999999999993</v>
      </c>
    </row>
    <row r="9" spans="1:12" x14ac:dyDescent="0.2">
      <c r="A9" s="117" t="s">
        <v>69</v>
      </c>
      <c r="B9" s="118">
        <v>979017.33000000007</v>
      </c>
      <c r="C9" s="118">
        <v>1026276.35</v>
      </c>
      <c r="D9" s="118">
        <v>1299634.1000000001</v>
      </c>
      <c r="E9" s="118">
        <v>424795.68</v>
      </c>
      <c r="F9" s="118">
        <v>245707.94</v>
      </c>
      <c r="G9" s="64"/>
      <c r="H9" s="118">
        <v>13113.657999999998</v>
      </c>
      <c r="I9" s="118">
        <v>12430.560000000001</v>
      </c>
      <c r="J9" s="118">
        <v>10835.131000000001</v>
      </c>
      <c r="K9" s="64">
        <v>10727.484</v>
      </c>
      <c r="L9" s="32">
        <v>682.43299999999988</v>
      </c>
    </row>
    <row r="10" spans="1:12" x14ac:dyDescent="0.2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64"/>
    </row>
    <row r="11" spans="1:12" x14ac:dyDescent="0.2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64"/>
    </row>
    <row r="12" spans="1:12" x14ac:dyDescent="0.2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64"/>
    </row>
    <row r="13" spans="1:12" x14ac:dyDescent="0.2"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2" x14ac:dyDescent="0.2"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2" x14ac:dyDescent="0.2"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2" x14ac:dyDescent="0.2"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2" ht="25.5" x14ac:dyDescent="0.2">
      <c r="A17" s="112">
        <v>2021</v>
      </c>
      <c r="B17" s="119" t="s">
        <v>222</v>
      </c>
      <c r="C17" s="119" t="s">
        <v>223</v>
      </c>
      <c r="D17" s="119" t="s">
        <v>224</v>
      </c>
      <c r="E17" s="120" t="s">
        <v>224</v>
      </c>
      <c r="F17" s="119" t="s">
        <v>226</v>
      </c>
      <c r="G17" s="121"/>
      <c r="H17" s="119" t="s">
        <v>227</v>
      </c>
      <c r="I17" s="119" t="s">
        <v>228</v>
      </c>
      <c r="J17" s="119" t="s">
        <v>229</v>
      </c>
      <c r="K17" s="122" t="s">
        <v>230</v>
      </c>
      <c r="L17" s="124" t="s">
        <v>231</v>
      </c>
    </row>
    <row r="18" spans="1:12" x14ac:dyDescent="0.2">
      <c r="A18" s="115"/>
      <c r="B18" s="116">
        <v>27585818.979999997</v>
      </c>
      <c r="C18" s="116">
        <v>31956505.710000008</v>
      </c>
      <c r="D18" s="116">
        <v>40216901.76600001</v>
      </c>
      <c r="E18" s="116">
        <v>42731746.079000011</v>
      </c>
      <c r="F18" s="116">
        <v>47403221.824000001</v>
      </c>
      <c r="G18" s="64"/>
      <c r="H18" s="116">
        <v>129966.92099999999</v>
      </c>
      <c r="I18" s="116">
        <v>145044.90100000001</v>
      </c>
      <c r="J18" s="116">
        <v>176023.90199999977</v>
      </c>
      <c r="K18" s="123">
        <v>175503.16299999991</v>
      </c>
      <c r="L18" s="4">
        <v>175561.46799999988</v>
      </c>
    </row>
    <row r="19" spans="1:12" x14ac:dyDescent="0.2">
      <c r="A19" s="117" t="s">
        <v>47</v>
      </c>
      <c r="B19" s="118">
        <v>0</v>
      </c>
      <c r="C19" s="118">
        <v>13296.14</v>
      </c>
      <c r="D19" s="118">
        <v>67792.58</v>
      </c>
      <c r="E19" s="118">
        <v>18966.900000000001</v>
      </c>
      <c r="F19" s="118">
        <v>10201081.419000002</v>
      </c>
      <c r="G19" s="64"/>
      <c r="H19" s="118">
        <v>0</v>
      </c>
      <c r="I19" s="118">
        <v>77.180000000000007</v>
      </c>
      <c r="J19" s="118">
        <v>326.83300000000003</v>
      </c>
      <c r="K19" s="64">
        <v>100.64400000000001</v>
      </c>
      <c r="L19">
        <v>39340.567999999999</v>
      </c>
    </row>
    <row r="20" spans="1:12" x14ac:dyDescent="0.2">
      <c r="A20" s="117" t="s">
        <v>36</v>
      </c>
      <c r="B20" s="118">
        <v>7285864.1499999985</v>
      </c>
      <c r="C20" s="118">
        <v>8682269.7239999976</v>
      </c>
      <c r="D20" s="118">
        <v>9490099.279000001</v>
      </c>
      <c r="E20" s="118">
        <v>10228608.007999999</v>
      </c>
      <c r="F20" s="118">
        <v>1107770.773</v>
      </c>
      <c r="G20" s="64"/>
      <c r="H20" s="118">
        <v>33372.382000000005</v>
      </c>
      <c r="I20" s="118">
        <v>39726.837999999996</v>
      </c>
      <c r="J20" s="118">
        <v>41972.567999999999</v>
      </c>
      <c r="K20" s="64">
        <v>42321.88</v>
      </c>
      <c r="L20">
        <v>3325.9070000000006</v>
      </c>
    </row>
    <row r="21" spans="1:12" x14ac:dyDescent="0.2">
      <c r="A21" s="117" t="s">
        <v>39</v>
      </c>
      <c r="B21" s="118">
        <v>659968.36900000006</v>
      </c>
      <c r="C21" s="118">
        <v>500200.18799999997</v>
      </c>
      <c r="D21" s="118">
        <v>666346.61800000002</v>
      </c>
      <c r="E21" s="118">
        <v>751153.15499999991</v>
      </c>
      <c r="F21" s="118">
        <v>5694159.1340000005</v>
      </c>
      <c r="G21" s="64"/>
      <c r="H21" s="118">
        <v>2232.248</v>
      </c>
      <c r="I21" s="118">
        <v>1610.9899999999998</v>
      </c>
      <c r="J21" s="118">
        <v>2285.5820000000003</v>
      </c>
      <c r="K21" s="64">
        <v>2246.9519999999998</v>
      </c>
      <c r="L21">
        <v>20315.055</v>
      </c>
    </row>
    <row r="22" spans="1:12" x14ac:dyDescent="0.2">
      <c r="A22" s="117" t="s">
        <v>37</v>
      </c>
      <c r="B22" s="118">
        <v>3871675.2640000004</v>
      </c>
      <c r="C22" s="118">
        <v>3536072.7329999995</v>
      </c>
      <c r="D22" s="118">
        <v>4787750.3090000004</v>
      </c>
      <c r="E22" s="118">
        <v>5482189.4230000013</v>
      </c>
      <c r="F22" s="118">
        <v>23970125.169999994</v>
      </c>
      <c r="G22" s="64"/>
      <c r="H22" s="118">
        <v>17320.428000000004</v>
      </c>
      <c r="I22" s="118">
        <v>15308.824999999999</v>
      </c>
      <c r="J22" s="118">
        <v>20446.311999999998</v>
      </c>
      <c r="K22" s="64">
        <v>21218.934000000001</v>
      </c>
      <c r="L22">
        <v>90358.988000000099</v>
      </c>
    </row>
    <row r="23" spans="1:12" x14ac:dyDescent="0.2">
      <c r="A23" t="s">
        <v>63</v>
      </c>
      <c r="B23" s="64">
        <v>10228091.17</v>
      </c>
      <c r="C23" s="64">
        <v>13693067.720000001</v>
      </c>
      <c r="D23" s="64">
        <v>19083577.32</v>
      </c>
      <c r="E23" s="64">
        <v>20753941.120000001</v>
      </c>
      <c r="F23" s="64">
        <v>1315526.2279999999</v>
      </c>
      <c r="G23" s="64"/>
      <c r="H23" s="64">
        <v>52752.926000000007</v>
      </c>
      <c r="I23" s="64">
        <v>67789.772999999986</v>
      </c>
      <c r="J23" s="64">
        <v>88658.498999999982</v>
      </c>
      <c r="K23" s="64">
        <v>87648.52499999998</v>
      </c>
      <c r="L23">
        <v>4183.6490000000003</v>
      </c>
    </row>
    <row r="24" spans="1:12" x14ac:dyDescent="0.2">
      <c r="A24" t="s">
        <v>35</v>
      </c>
      <c r="B24" s="64">
        <v>1265085.8370000001</v>
      </c>
      <c r="C24" s="64">
        <v>1561389.2859999998</v>
      </c>
      <c r="D24" s="64">
        <v>1474179.9719999996</v>
      </c>
      <c r="E24" s="64">
        <v>1127125.5370000002</v>
      </c>
      <c r="F24" s="64">
        <v>2901986.34</v>
      </c>
      <c r="G24" s="64"/>
      <c r="H24" s="64">
        <v>4822.1269999999995</v>
      </c>
      <c r="I24" s="64">
        <v>5787.2969999999996</v>
      </c>
      <c r="J24" s="64">
        <v>5164.3770000000004</v>
      </c>
      <c r="K24" s="64">
        <v>3707.5509999999999</v>
      </c>
      <c r="L24">
        <v>13885.252000000002</v>
      </c>
    </row>
    <row r="25" spans="1:12" x14ac:dyDescent="0.2">
      <c r="A25" t="s">
        <v>69</v>
      </c>
      <c r="B25" s="64">
        <v>1843982.42</v>
      </c>
      <c r="C25" s="64">
        <v>1808717.15</v>
      </c>
      <c r="D25" s="64">
        <v>1953679.58</v>
      </c>
      <c r="E25" s="64">
        <v>2202233.8499999996</v>
      </c>
      <c r="F25" s="64">
        <v>84118.21</v>
      </c>
      <c r="G25" s="64"/>
      <c r="H25" s="64">
        <v>10945.758000000002</v>
      </c>
      <c r="I25" s="64">
        <v>10217.713</v>
      </c>
      <c r="J25" s="64">
        <v>10610.567999999999</v>
      </c>
      <c r="K25" s="64">
        <v>11160.741999999998</v>
      </c>
      <c r="L25">
        <v>100.64400000000001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cdeda0-e133-4c1d-8f02-0d878c8a9772" xsi:nil="true"/>
    <lcf76f155ced4ddcb4097134ff3c332f xmlns="7f6870b3-5c9d-4f43-b96f-7ff6b6bfd84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41F391E5B90B489BD5E86BA5A45FE9" ma:contentTypeVersion="15" ma:contentTypeDescription="Loo uus dokument" ma:contentTypeScope="" ma:versionID="654105c0bfa08c85b941effe09ccea76">
  <xsd:schema xmlns:xsd="http://www.w3.org/2001/XMLSchema" xmlns:xs="http://www.w3.org/2001/XMLSchema" xmlns:p="http://schemas.microsoft.com/office/2006/metadata/properties" xmlns:ns2="7f6870b3-5c9d-4f43-b96f-7ff6b6bfd84e" xmlns:ns3="dfcdeda0-e133-4c1d-8f02-0d878c8a9772" targetNamespace="http://schemas.microsoft.com/office/2006/metadata/properties" ma:root="true" ma:fieldsID="296b885098dccb9072562f792ea9a62f" ns2:_="" ns3:_="">
    <xsd:import namespace="7f6870b3-5c9d-4f43-b96f-7ff6b6bfd84e"/>
    <xsd:import namespace="dfcdeda0-e133-4c1d-8f02-0d878c8a9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870b3-5c9d-4f43-b96f-7ff6b6bfd8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Pildisildid" ma:readOnly="false" ma:fieldId="{5cf76f15-5ced-4ddc-b409-7134ff3c332f}" ma:taxonomyMulti="true" ma:sspId="cadc1b16-a16a-46de-9088-c732123891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deda0-e133-4c1d-8f02-0d878c8a9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175f5b-7110-4f63-9b5e-8efc0a19cd89}" ma:internalName="TaxCatchAll" ma:showField="CatchAllData" ma:web="dfcdeda0-e133-4c1d-8f02-0d878c8a9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7645CD-6091-4F5C-80B5-C01ACC779FCB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7f6870b3-5c9d-4f43-b96f-7ff6b6bfd84e"/>
    <ds:schemaRef ds:uri="dfcdeda0-e133-4c1d-8f02-0d878c8a9772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35CD8B9-99E1-4A92-85FA-AEE091E63A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655711-A34D-4BCD-A425-5ED2976D1B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6870b3-5c9d-4f43-b96f-7ff6b6bfd84e"/>
    <ds:schemaRef ds:uri="dfcdeda0-e133-4c1d-8f02-0d878c8a9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Kokku</vt:lpstr>
      <vt:lpstr>Eksport riigiti</vt:lpstr>
      <vt:lpstr>Import riigiti</vt:lpstr>
      <vt:lpstr>Saematerjali ekspordi jaotus</vt:lpstr>
      <vt:lpstr>Saematerjali impordi jaotus</vt:lpstr>
      <vt:lpstr>Ümarpuidu ekspordi jaotus</vt:lpstr>
      <vt:lpstr>Ümarpuidu impordi jaotus</vt:lpstr>
      <vt:lpstr>Saematerjali import, kuud</vt:lpstr>
    </vt:vector>
  </TitlesOfParts>
  <Company>Keskkonnaministeeriumi Infotehnoloogiakeskus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 Raudsaar</dc:creator>
  <cp:lastModifiedBy>Kerli Alliksaar</cp:lastModifiedBy>
  <dcterms:created xsi:type="dcterms:W3CDTF">2015-10-07T10:16:40Z</dcterms:created>
  <dcterms:modified xsi:type="dcterms:W3CDTF">2022-07-22T06:39:35Z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0x010100EA41F391E5B90B489BD5E86BA5A45FE9</vt:lpwstr>
  </property>
  <property fmtid="{D5CDD505-2E9C-101B-9397-08002B2CF9AE}" pid="3" name="MediaServiceImageTags">
    <vt:lpwstr/>
  </property>
</Properties>
</file>