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mplee.sharepoint.com/sites/EMPL/Shared Documents/3. Projektid ja tegevus/3.2 Statistika/3.2.2 Mahud ja Indeksid/3.2.2.6 2021/"/>
    </mc:Choice>
  </mc:AlternateContent>
  <xr:revisionPtr revIDLastSave="88" documentId="13_ncr:1_{087D5BFA-1D66-4B60-9117-50F630A52A61}" xr6:coauthVersionLast="47" xr6:coauthVersionMax="47" xr10:uidLastSave="{735600EC-3ACB-440E-A770-EF5B3F7B792F}"/>
  <bookViews>
    <workbookView xWindow="-120" yWindow="-120" windowWidth="29040" windowHeight="17640" activeTab="8" xr2:uid="{00000000-000D-0000-FFFF-FFFF00000000}"/>
  </bookViews>
  <sheets>
    <sheet name="Saematerjal" sheetId="1" r:id="rId1"/>
    <sheet name="Termomeh. puitmass" sheetId="6" r:id="rId2"/>
    <sheet name="Paber" sheetId="4" r:id="rId3"/>
    <sheet name="Graanul&amp;Brikett" sheetId="2" r:id="rId4"/>
    <sheet name="Vineer" sheetId="8" r:id="rId5"/>
    <sheet name="Spoon" sheetId="9" r:id="rId6"/>
    <sheet name="Liimpuit" sheetId="7" r:id="rId7"/>
    <sheet name="PLP" sheetId="3" r:id="rId8"/>
    <sheet name="PKP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3" i="1"/>
  <c r="C5" i="1"/>
  <c r="C3" i="1"/>
  <c r="D5" i="1" s="1"/>
  <c r="D3" i="1"/>
  <c r="E3" i="1"/>
  <c r="F3" i="1"/>
  <c r="G5" i="1" s="1"/>
  <c r="G3" i="1"/>
  <c r="H3" i="1"/>
  <c r="I3" i="1"/>
  <c r="J3" i="1"/>
  <c r="K3" i="1"/>
  <c r="L3" i="1"/>
  <c r="M3" i="1"/>
  <c r="C6" i="7"/>
  <c r="D6" i="7"/>
  <c r="E6" i="7"/>
  <c r="F6" i="7"/>
  <c r="G6" i="7"/>
  <c r="H6" i="7"/>
  <c r="I6" i="7"/>
  <c r="J6" i="7"/>
  <c r="K6" i="7"/>
  <c r="L6" i="7"/>
  <c r="M6" i="7"/>
  <c r="B6" i="7"/>
  <c r="C3" i="7"/>
  <c r="K5" i="7" s="1"/>
  <c r="D3" i="7"/>
  <c r="G5" i="7" s="1"/>
  <c r="E3" i="7"/>
  <c r="F3" i="7"/>
  <c r="G3" i="7"/>
  <c r="H3" i="7"/>
  <c r="I3" i="7"/>
  <c r="J3" i="7"/>
  <c r="K3" i="7"/>
  <c r="L3" i="7"/>
  <c r="M3" i="7"/>
  <c r="B3" i="7"/>
  <c r="C5" i="7"/>
  <c r="D9" i="2"/>
  <c r="E9" i="2"/>
  <c r="F9" i="2"/>
  <c r="G9" i="2"/>
  <c r="H9" i="2"/>
  <c r="I9" i="2"/>
  <c r="J9" i="2"/>
  <c r="K9" i="2"/>
  <c r="L9" i="2"/>
  <c r="M9" i="2"/>
  <c r="N9" i="2"/>
  <c r="C9" i="2"/>
  <c r="C13" i="2" s="1"/>
  <c r="C15" i="2" s="1"/>
  <c r="D3" i="2"/>
  <c r="L7" i="2" s="1"/>
  <c r="E3" i="2"/>
  <c r="F3" i="2"/>
  <c r="G3" i="2"/>
  <c r="H3" i="2"/>
  <c r="I3" i="2"/>
  <c r="J3" i="2"/>
  <c r="K3" i="2"/>
  <c r="L3" i="2"/>
  <c r="M3" i="2"/>
  <c r="N3" i="2"/>
  <c r="C3" i="2"/>
  <c r="E7" i="2" s="1"/>
  <c r="C7" i="2"/>
  <c r="B3" i="4"/>
  <c r="C3" i="4"/>
  <c r="D3" i="4"/>
  <c r="D5" i="4"/>
  <c r="E3" i="4"/>
  <c r="F3" i="4"/>
  <c r="G3" i="4"/>
  <c r="H3" i="4"/>
  <c r="M5" i="4" s="1"/>
  <c r="I3" i="4"/>
  <c r="J3" i="4"/>
  <c r="K3" i="4"/>
  <c r="L3" i="4"/>
  <c r="M3" i="4"/>
  <c r="C3" i="6"/>
  <c r="D3" i="6"/>
  <c r="K5" i="6" s="1"/>
  <c r="E3" i="6"/>
  <c r="F3" i="6"/>
  <c r="G3" i="6"/>
  <c r="H3" i="6"/>
  <c r="I3" i="6"/>
  <c r="J3" i="6"/>
  <c r="K3" i="6"/>
  <c r="L3" i="6"/>
  <c r="M3" i="6"/>
  <c r="B3" i="6"/>
  <c r="B5" i="6"/>
  <c r="C6" i="6"/>
  <c r="D6" i="6"/>
  <c r="E6" i="6"/>
  <c r="F6" i="6"/>
  <c r="G6" i="6"/>
  <c r="H6" i="6"/>
  <c r="I6" i="6"/>
  <c r="J6" i="6"/>
  <c r="K6" i="6"/>
  <c r="L6" i="6"/>
  <c r="M6" i="6"/>
  <c r="B6" i="6"/>
  <c r="B8" i="6" s="1"/>
  <c r="B9" i="6" s="1"/>
  <c r="B6" i="1"/>
  <c r="B8" i="1" s="1"/>
  <c r="C6" i="1"/>
  <c r="D6" i="1"/>
  <c r="E6" i="1"/>
  <c r="F6" i="1"/>
  <c r="H6" i="1"/>
  <c r="I6" i="1"/>
  <c r="J6" i="1"/>
  <c r="K6" i="1"/>
  <c r="L6" i="1"/>
  <c r="M6" i="1"/>
  <c r="B5" i="1"/>
  <c r="M10" i="2"/>
  <c r="L10" i="2"/>
  <c r="H4" i="5"/>
  <c r="H6" i="5"/>
  <c r="H7" i="5" s="1"/>
  <c r="J10" i="2"/>
  <c r="I6" i="8"/>
  <c r="B6" i="8"/>
  <c r="C6" i="8"/>
  <c r="D6" i="8"/>
  <c r="E6" i="8"/>
  <c r="F6" i="8"/>
  <c r="G6" i="8"/>
  <c r="H6" i="8"/>
  <c r="N5" i="5"/>
  <c r="M6" i="3"/>
  <c r="M6" i="9"/>
  <c r="M6" i="8"/>
  <c r="N10" i="2"/>
  <c r="M6" i="4"/>
  <c r="K6" i="3"/>
  <c r="L6" i="3"/>
  <c r="K6" i="9"/>
  <c r="L6" i="9"/>
  <c r="K6" i="8"/>
  <c r="L6" i="8"/>
  <c r="K6" i="4"/>
  <c r="L6" i="4"/>
  <c r="J6" i="3"/>
  <c r="J6" i="9"/>
  <c r="J6" i="8"/>
  <c r="K10" i="2"/>
  <c r="J6" i="4"/>
  <c r="I6" i="3"/>
  <c r="I6" i="9"/>
  <c r="C10" i="2"/>
  <c r="C14" i="2" s="1"/>
  <c r="C16" i="2" s="1"/>
  <c r="D10" i="2"/>
  <c r="E10" i="2"/>
  <c r="F10" i="2"/>
  <c r="G10" i="2"/>
  <c r="H10" i="2"/>
  <c r="I10" i="2"/>
  <c r="C4" i="2"/>
  <c r="D4" i="2"/>
  <c r="E4" i="2"/>
  <c r="I8" i="2" s="1"/>
  <c r="G8" i="2"/>
  <c r="F4" i="2"/>
  <c r="G4" i="2"/>
  <c r="H4" i="2"/>
  <c r="I4" i="2"/>
  <c r="L8" i="2" s="1"/>
  <c r="J4" i="2"/>
  <c r="K4" i="2"/>
  <c r="L4" i="2"/>
  <c r="I6" i="4"/>
  <c r="G6" i="3"/>
  <c r="H6" i="3"/>
  <c r="G6" i="9"/>
  <c r="B6" i="9"/>
  <c r="B8" i="9" s="1"/>
  <c r="C6" i="9"/>
  <c r="D6" i="9"/>
  <c r="E6" i="9"/>
  <c r="F6" i="9"/>
  <c r="H6" i="9"/>
  <c r="G6" i="4"/>
  <c r="H6" i="4"/>
  <c r="F6" i="3"/>
  <c r="F6" i="4"/>
  <c r="B6" i="4"/>
  <c r="B8" i="4" s="1"/>
  <c r="B9" i="4" s="1"/>
  <c r="C6" i="4"/>
  <c r="D6" i="4"/>
  <c r="E6" i="4"/>
  <c r="E6" i="3"/>
  <c r="D6" i="5"/>
  <c r="D4" i="5"/>
  <c r="B6" i="3"/>
  <c r="C6" i="3"/>
  <c r="D6" i="3"/>
  <c r="B3" i="3"/>
  <c r="D5" i="3" s="1"/>
  <c r="C3" i="3"/>
  <c r="D3" i="3"/>
  <c r="E3" i="3"/>
  <c r="F3" i="3"/>
  <c r="G3" i="3"/>
  <c r="H3" i="3"/>
  <c r="I3" i="3"/>
  <c r="J3" i="3"/>
  <c r="K3" i="3"/>
  <c r="L3" i="3"/>
  <c r="B3" i="9"/>
  <c r="C5" i="9" s="1"/>
  <c r="C3" i="9"/>
  <c r="D3" i="9"/>
  <c r="B3" i="8"/>
  <c r="L5" i="8" s="1"/>
  <c r="B5" i="8"/>
  <c r="C3" i="8"/>
  <c r="D3" i="8"/>
  <c r="E3" i="8"/>
  <c r="F3" i="8"/>
  <c r="K5" i="8" s="1"/>
  <c r="G3" i="8"/>
  <c r="H3" i="8"/>
  <c r="N4" i="2"/>
  <c r="B4" i="5"/>
  <c r="B6" i="5"/>
  <c r="M3" i="8"/>
  <c r="L3" i="8"/>
  <c r="K3" i="8"/>
  <c r="J3" i="8"/>
  <c r="I3" i="8"/>
  <c r="C5" i="4"/>
  <c r="M6" i="5"/>
  <c r="M7" i="5" s="1"/>
  <c r="M4" i="5"/>
  <c r="M3" i="3"/>
  <c r="M4" i="2"/>
  <c r="C8" i="2"/>
  <c r="N3" i="5"/>
  <c r="F4" i="5"/>
  <c r="J4" i="5"/>
  <c r="L4" i="5"/>
  <c r="F6" i="5"/>
  <c r="F7" i="5" s="1"/>
  <c r="J6" i="5"/>
  <c r="J7" i="5" s="1"/>
  <c r="L6" i="5"/>
  <c r="C4" i="5"/>
  <c r="E4" i="5"/>
  <c r="G4" i="5"/>
  <c r="I4" i="5"/>
  <c r="K4" i="5"/>
  <c r="C6" i="5"/>
  <c r="E6" i="5"/>
  <c r="E7" i="5" s="1"/>
  <c r="G6" i="5"/>
  <c r="G7" i="5" s="1"/>
  <c r="I6" i="5"/>
  <c r="I7" i="5" s="1"/>
  <c r="K6" i="5"/>
  <c r="K3" i="9"/>
  <c r="H3" i="9"/>
  <c r="F3" i="9"/>
  <c r="J3" i="9"/>
  <c r="I3" i="9"/>
  <c r="L3" i="9"/>
  <c r="M3" i="9"/>
  <c r="G3" i="9"/>
  <c r="E3" i="9"/>
  <c r="B5" i="4"/>
  <c r="E8" i="2"/>
  <c r="E5" i="7"/>
  <c r="I5" i="7"/>
  <c r="D5" i="7"/>
  <c r="B5" i="7"/>
  <c r="N3" i="9"/>
  <c r="L5" i="9"/>
  <c r="H5" i="8"/>
  <c r="N3" i="8"/>
  <c r="M5" i="8"/>
  <c r="F7" i="2"/>
  <c r="I7" i="2"/>
  <c r="N7" i="2"/>
  <c r="J8" i="2"/>
  <c r="H8" i="2"/>
  <c r="J7" i="2"/>
  <c r="D8" i="2"/>
  <c r="K5" i="4"/>
  <c r="F5" i="4"/>
  <c r="E5" i="4"/>
  <c r="G5" i="4"/>
  <c r="G5" i="6"/>
  <c r="M5" i="6"/>
  <c r="H5" i="6"/>
  <c r="C5" i="6"/>
  <c r="F5" i="6"/>
  <c r="J5" i="1"/>
  <c r="N3" i="1"/>
  <c r="I5" i="1"/>
  <c r="E5" i="1"/>
  <c r="L5" i="1"/>
  <c r="M5" i="1"/>
  <c r="K5" i="1"/>
  <c r="H5" i="1"/>
  <c r="F5" i="3"/>
  <c r="I5" i="3"/>
  <c r="M5" i="3"/>
  <c r="D14" i="2" l="1"/>
  <c r="D16" i="2" s="1"/>
  <c r="C8" i="7"/>
  <c r="C9" i="7" s="1"/>
  <c r="C8" i="8"/>
  <c r="E8" i="1"/>
  <c r="E9" i="1" s="1"/>
  <c r="L8" i="1"/>
  <c r="L9" i="1" s="1"/>
  <c r="H8" i="1"/>
  <c r="D8" i="1"/>
  <c r="D9" i="1" s="1"/>
  <c r="G8" i="1"/>
  <c r="G9" i="1" s="1"/>
  <c r="C8" i="1"/>
  <c r="C9" i="1" s="1"/>
  <c r="F8" i="1"/>
  <c r="H8" i="8"/>
  <c r="H9" i="8" s="1"/>
  <c r="G14" i="2"/>
  <c r="G16" i="2" s="1"/>
  <c r="E8" i="8"/>
  <c r="J13" i="2"/>
  <c r="J15" i="2" s="1"/>
  <c r="K8" i="6"/>
  <c r="K9" i="6" s="1"/>
  <c r="I8" i="1"/>
  <c r="I9" i="1" s="1"/>
  <c r="L7" i="5"/>
  <c r="H8" i="3"/>
  <c r="G8" i="8"/>
  <c r="L8" i="8"/>
  <c r="L9" i="8" s="1"/>
  <c r="L14" i="2"/>
  <c r="D8" i="4"/>
  <c r="D9" i="4" s="1"/>
  <c r="H8" i="6"/>
  <c r="H9" i="6" s="1"/>
  <c r="J8" i="4"/>
  <c r="J8" i="6"/>
  <c r="D7" i="5"/>
  <c r="C8" i="3"/>
  <c r="D8" i="3"/>
  <c r="D9" i="3" s="1"/>
  <c r="E8" i="3"/>
  <c r="M8" i="3"/>
  <c r="M9" i="3" s="1"/>
  <c r="L8" i="7"/>
  <c r="D8" i="8"/>
  <c r="F14" i="2"/>
  <c r="F13" i="2"/>
  <c r="I8" i="3"/>
  <c r="I9" i="3" s="1"/>
  <c r="B8" i="3"/>
  <c r="F8" i="3"/>
  <c r="F9" i="3" s="1"/>
  <c r="B8" i="7"/>
  <c r="B9" i="7" s="1"/>
  <c r="M8" i="7"/>
  <c r="M9" i="7" s="1"/>
  <c r="H8" i="7"/>
  <c r="N6" i="7"/>
  <c r="G8" i="9"/>
  <c r="I8" i="9"/>
  <c r="M8" i="9"/>
  <c r="M9" i="9" s="1"/>
  <c r="B8" i="8"/>
  <c r="B9" i="8" s="1"/>
  <c r="M13" i="2"/>
  <c r="L13" i="2"/>
  <c r="L15" i="2" s="1"/>
  <c r="I8" i="4"/>
  <c r="D8" i="6"/>
  <c r="H9" i="1"/>
  <c r="B9" i="1"/>
  <c r="K7" i="5"/>
  <c r="C7" i="5"/>
  <c r="B7" i="5"/>
  <c r="K8" i="3"/>
  <c r="G8" i="3"/>
  <c r="N6" i="3"/>
  <c r="L8" i="3"/>
  <c r="J8" i="3"/>
  <c r="B5" i="3"/>
  <c r="H5" i="3"/>
  <c r="K5" i="3"/>
  <c r="C5" i="3"/>
  <c r="G5" i="3"/>
  <c r="E5" i="3"/>
  <c r="N3" i="3"/>
  <c r="L5" i="3"/>
  <c r="J5" i="3"/>
  <c r="K8" i="7"/>
  <c r="K9" i="7" s="1"/>
  <c r="I8" i="7"/>
  <c r="I9" i="7" s="1"/>
  <c r="J8" i="7"/>
  <c r="D8" i="7"/>
  <c r="D9" i="7" s="1"/>
  <c r="G8" i="7"/>
  <c r="G9" i="7" s="1"/>
  <c r="F8" i="7"/>
  <c r="E8" i="7"/>
  <c r="E9" i="7" s="1"/>
  <c r="F5" i="7"/>
  <c r="L5" i="7"/>
  <c r="N3" i="7"/>
  <c r="M5" i="7"/>
  <c r="H5" i="7"/>
  <c r="J5" i="7"/>
  <c r="J8" i="9"/>
  <c r="K8" i="9"/>
  <c r="N6" i="9"/>
  <c r="L8" i="9"/>
  <c r="L9" i="9" s="1"/>
  <c r="D8" i="9"/>
  <c r="C8" i="9"/>
  <c r="C9" i="9" s="1"/>
  <c r="F8" i="9"/>
  <c r="E8" i="9"/>
  <c r="H8" i="9"/>
  <c r="H5" i="9"/>
  <c r="G5" i="9"/>
  <c r="K5" i="9"/>
  <c r="I5" i="9"/>
  <c r="E5" i="9"/>
  <c r="F5" i="9"/>
  <c r="B5" i="9"/>
  <c r="B9" i="9" s="1"/>
  <c r="M5" i="9"/>
  <c r="J5" i="9"/>
  <c r="D5" i="9"/>
  <c r="D9" i="9" s="1"/>
  <c r="M8" i="8"/>
  <c r="M9" i="8" s="1"/>
  <c r="I8" i="8"/>
  <c r="F8" i="8"/>
  <c r="N6" i="8"/>
  <c r="K8" i="8"/>
  <c r="K9" i="8" s="1"/>
  <c r="J8" i="8"/>
  <c r="G5" i="8"/>
  <c r="I5" i="8"/>
  <c r="F5" i="8"/>
  <c r="C5" i="8"/>
  <c r="D5" i="8"/>
  <c r="D9" i="8" s="1"/>
  <c r="J5" i="8"/>
  <c r="E5" i="8"/>
  <c r="D13" i="2"/>
  <c r="G13" i="2"/>
  <c r="N14" i="2"/>
  <c r="K14" i="2"/>
  <c r="F15" i="2"/>
  <c r="O12" i="2"/>
  <c r="E14" i="2"/>
  <c r="E16" i="2" s="1"/>
  <c r="K13" i="2"/>
  <c r="H14" i="2"/>
  <c r="H16" i="2" s="1"/>
  <c r="M14" i="2"/>
  <c r="O11" i="2"/>
  <c r="I14" i="2"/>
  <c r="I16" i="2" s="1"/>
  <c r="L16" i="2"/>
  <c r="E13" i="2"/>
  <c r="E15" i="2" s="1"/>
  <c r="J14" i="2"/>
  <c r="J16" i="2" s="1"/>
  <c r="N13" i="2"/>
  <c r="N15" i="2" s="1"/>
  <c r="I13" i="2"/>
  <c r="I15" i="2" s="1"/>
  <c r="H13" i="2"/>
  <c r="O6" i="2"/>
  <c r="G7" i="2"/>
  <c r="H7" i="2"/>
  <c r="M7" i="2"/>
  <c r="K7" i="2"/>
  <c r="M8" i="2"/>
  <c r="N8" i="2"/>
  <c r="N16" i="2" s="1"/>
  <c r="K8" i="2"/>
  <c r="D7" i="2"/>
  <c r="O5" i="2"/>
  <c r="F8" i="2"/>
  <c r="F16" i="2" s="1"/>
  <c r="C8" i="4"/>
  <c r="C9" i="4" s="1"/>
  <c r="K8" i="4"/>
  <c r="K9" i="4" s="1"/>
  <c r="H8" i="4"/>
  <c r="F8" i="4"/>
  <c r="F9" i="4" s="1"/>
  <c r="E8" i="4"/>
  <c r="E9" i="4" s="1"/>
  <c r="G8" i="4"/>
  <c r="G9" i="4" s="1"/>
  <c r="L8" i="4"/>
  <c r="N6" i="4"/>
  <c r="H5" i="4"/>
  <c r="I5" i="4"/>
  <c r="N3" i="4"/>
  <c r="L5" i="4"/>
  <c r="J5" i="4"/>
  <c r="F8" i="6"/>
  <c r="F9" i="6" s="1"/>
  <c r="G8" i="6"/>
  <c r="G9" i="6" s="1"/>
  <c r="L8" i="6"/>
  <c r="E8" i="6"/>
  <c r="I8" i="6"/>
  <c r="C8" i="6"/>
  <c r="C9" i="6" s="1"/>
  <c r="N6" i="6"/>
  <c r="L5" i="6"/>
  <c r="N3" i="6"/>
  <c r="J5" i="6"/>
  <c r="D5" i="6"/>
  <c r="I5" i="6"/>
  <c r="E5" i="6"/>
  <c r="K8" i="1"/>
  <c r="K9" i="1" s="1"/>
  <c r="J8" i="1"/>
  <c r="J9" i="1" s="1"/>
  <c r="N6" i="1"/>
  <c r="F5" i="1"/>
  <c r="M8" i="4"/>
  <c r="M9" i="4" s="1"/>
  <c r="M8" i="6"/>
  <c r="M9" i="6" s="1"/>
  <c r="M8" i="1"/>
  <c r="M9" i="1" s="1"/>
  <c r="C9" i="8" l="1"/>
  <c r="D9" i="6"/>
  <c r="G9" i="3"/>
  <c r="L9" i="7"/>
  <c r="J9" i="4"/>
  <c r="E9" i="6"/>
  <c r="F9" i="1"/>
  <c r="E9" i="8"/>
  <c r="D15" i="2"/>
  <c r="I9" i="9"/>
  <c r="I9" i="4"/>
  <c r="H9" i="3"/>
  <c r="K9" i="3"/>
  <c r="G9" i="8"/>
  <c r="M15" i="2"/>
  <c r="I9" i="6"/>
  <c r="E9" i="3"/>
  <c r="J9" i="3"/>
  <c r="J9" i="9"/>
  <c r="E9" i="9"/>
  <c r="H9" i="9"/>
  <c r="K16" i="2"/>
  <c r="G15" i="2"/>
  <c r="K15" i="2"/>
  <c r="L9" i="6"/>
  <c r="J9" i="6"/>
  <c r="C9" i="3"/>
  <c r="H9" i="7"/>
  <c r="F9" i="7"/>
  <c r="G9" i="9"/>
  <c r="B9" i="3"/>
  <c r="L9" i="3"/>
  <c r="J9" i="7"/>
  <c r="K9" i="9"/>
  <c r="J9" i="8"/>
  <c r="I9" i="8"/>
  <c r="M16" i="2"/>
  <c r="H9" i="4"/>
  <c r="L9" i="4"/>
  <c r="F9" i="9"/>
  <c r="F9" i="8"/>
  <c r="H15" i="2"/>
</calcChain>
</file>

<file path=xl/sharedStrings.xml><?xml version="1.0" encoding="utf-8"?>
<sst xmlns="http://schemas.openxmlformats.org/spreadsheetml/2006/main" count="179" uniqueCount="35">
  <si>
    <t>Jaan</t>
  </si>
  <si>
    <t>Veebr</t>
  </si>
  <si>
    <t>Märts</t>
  </si>
  <si>
    <t>Aprill</t>
  </si>
  <si>
    <t>Mai</t>
  </si>
  <si>
    <t>Juuni</t>
  </si>
  <si>
    <t>Juuli</t>
  </si>
  <si>
    <t>Sept</t>
  </si>
  <si>
    <t>Okt</t>
  </si>
  <si>
    <t>Nov</t>
  </si>
  <si>
    <t>Dets</t>
  </si>
  <si>
    <t>Kokku</t>
  </si>
  <si>
    <t>kokku</t>
  </si>
  <si>
    <t>täpne m3</t>
  </si>
  <si>
    <t>Graanul</t>
  </si>
  <si>
    <t>Brikett</t>
  </si>
  <si>
    <t>Gtäpne</t>
  </si>
  <si>
    <t>Btäpne</t>
  </si>
  <si>
    <t>Gkokku</t>
  </si>
  <si>
    <t>Bkokku</t>
  </si>
  <si>
    <t>Gmuutus</t>
  </si>
  <si>
    <t>Bmuutus</t>
  </si>
  <si>
    <t>täpne</t>
  </si>
  <si>
    <t>muutus %</t>
  </si>
  <si>
    <t>Aug</t>
  </si>
  <si>
    <t>TO030 statistikaamet</t>
  </si>
  <si>
    <t>Termomehaanilise puitmassi toodang, tonni, 2020/2021</t>
  </si>
  <si>
    <t>Paberi toodang, tonni, 2020/2021</t>
  </si>
  <si>
    <t>Puidugraanuli ja briketi toodang, tonni, 2020/2021</t>
  </si>
  <si>
    <t>Vineeri toodang, m3, 2020/2021</t>
  </si>
  <si>
    <t>Spooni toodang, m3, 2020/2021</t>
  </si>
  <si>
    <t>Liimpuidu toodang, m3, 2020/2021</t>
  </si>
  <si>
    <t>Puitlaastplaadi (PLP) toodang, m3, 2020/2021</t>
  </si>
  <si>
    <t>Puitkiudplaadi (PKP) toodang, tuhat m2, 2020/2021</t>
  </si>
  <si>
    <t>Saematerjali toodang, tuhat m3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</si>
</sst>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"/>
    <numFmt numFmtId="166" formatCode="#,##0.0"/>
    <numFmt numFmtId="167" formatCode="0.000"/>
    <numFmt numFmtId="168" formatCode="#,##0.0_ ;\-#,##0.0\ 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9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8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6" applyNumberFormat="0" applyAlignment="0" applyProtection="0"/>
    <xf numFmtId="0" fontId="23" fillId="8" borderId="27" applyNumberFormat="0" applyAlignment="0" applyProtection="0"/>
    <xf numFmtId="0" fontId="24" fillId="8" borderId="26" applyNumberFormat="0" applyAlignment="0" applyProtection="0"/>
    <xf numFmtId="0" fontId="25" fillId="0" borderId="28" applyNumberFormat="0" applyFill="0" applyAlignment="0" applyProtection="0"/>
    <xf numFmtId="0" fontId="26" fillId="9" borderId="29" applyNumberFormat="0" applyAlignment="0" applyProtection="0"/>
    <xf numFmtId="0" fontId="27" fillId="0" borderId="0" applyNumberFormat="0" applyFill="0" applyBorder="0" applyAlignment="0" applyProtection="0"/>
    <xf numFmtId="0" fontId="1" fillId="10" borderId="30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31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0" borderId="0"/>
    <xf numFmtId="0" fontId="32" fillId="0" borderId="0" applyNumberFormat="0" applyBorder="0" applyAlignment="0"/>
  </cellStyleXfs>
  <cellXfs count="8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/>
    <xf numFmtId="0" fontId="3" fillId="2" borderId="5" xfId="0" applyFont="1" applyFill="1" applyBorder="1"/>
    <xf numFmtId="0" fontId="0" fillId="2" borderId="8" xfId="0" applyFill="1" applyBorder="1" applyAlignment="1">
      <alignment horizontal="right"/>
    </xf>
    <xf numFmtId="0" fontId="3" fillId="2" borderId="6" xfId="0" applyFont="1" applyFill="1" applyBorder="1"/>
    <xf numFmtId="0" fontId="0" fillId="0" borderId="7" xfId="0" applyBorder="1"/>
    <xf numFmtId="0" fontId="0" fillId="2" borderId="5" xfId="0" applyFill="1" applyBorder="1" applyAlignment="1">
      <alignment horizontal="right"/>
    </xf>
    <xf numFmtId="0" fontId="0" fillId="0" borderId="10" xfId="0" applyBorder="1"/>
    <xf numFmtId="1" fontId="0" fillId="0" borderId="5" xfId="0" applyNumberFormat="1" applyBorder="1"/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3" fontId="0" fillId="0" borderId="0" xfId="1" applyNumberFormat="1" applyFont="1"/>
    <xf numFmtId="3" fontId="0" fillId="0" borderId="0" xfId="0" applyNumberFormat="1"/>
    <xf numFmtId="0" fontId="3" fillId="2" borderId="16" xfId="0" applyFont="1" applyFill="1" applyBorder="1"/>
    <xf numFmtId="0" fontId="3" fillId="2" borderId="12" xfId="0" applyFont="1" applyFill="1" applyBorder="1"/>
    <xf numFmtId="0" fontId="3" fillId="2" borderId="17" xfId="0" applyFont="1" applyFill="1" applyBorder="1"/>
    <xf numFmtId="3" fontId="0" fillId="0" borderId="13" xfId="0" applyNumberFormat="1" applyBorder="1"/>
    <xf numFmtId="0" fontId="3" fillId="2" borderId="8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7" fillId="0" borderId="0" xfId="3" applyFont="1"/>
    <xf numFmtId="165" fontId="7" fillId="0" borderId="0" xfId="3" applyNumberFormat="1" applyFont="1"/>
    <xf numFmtId="165" fontId="8" fillId="0" borderId="0" xfId="0" applyNumberFormat="1" applyFont="1"/>
    <xf numFmtId="167" fontId="7" fillId="0" borderId="0" xfId="3" applyNumberFormat="1" applyFont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6" xfId="0" applyNumberFormat="1" applyBorder="1"/>
    <xf numFmtId="0" fontId="2" fillId="2" borderId="21" xfId="0" applyFont="1" applyFill="1" applyBorder="1" applyAlignment="1" applyProtection="1">
      <alignment horizontal="left" vertical="top"/>
      <protection locked="0"/>
    </xf>
    <xf numFmtId="1" fontId="0" fillId="0" borderId="0" xfId="0" applyNumberFormat="1"/>
    <xf numFmtId="3" fontId="0" fillId="0" borderId="7" xfId="0" applyNumberFormat="1" applyBorder="1"/>
    <xf numFmtId="3" fontId="5" fillId="0" borderId="6" xfId="2" applyNumberFormat="1" applyFont="1" applyBorder="1"/>
    <xf numFmtId="2" fontId="0" fillId="0" borderId="0" xfId="0" applyNumberFormat="1"/>
    <xf numFmtId="0" fontId="0" fillId="2" borderId="19" xfId="0" applyFill="1" applyBorder="1" applyAlignment="1">
      <alignment horizontal="right"/>
    </xf>
    <xf numFmtId="3" fontId="9" fillId="0" borderId="20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65" fontId="0" fillId="0" borderId="8" xfId="0" applyNumberFormat="1" applyBorder="1"/>
    <xf numFmtId="0" fontId="0" fillId="2" borderId="18" xfId="0" applyFill="1" applyBorder="1" applyAlignment="1">
      <alignment horizontal="right"/>
    </xf>
    <xf numFmtId="3" fontId="0" fillId="0" borderId="20" xfId="0" applyNumberFormat="1" applyBorder="1"/>
    <xf numFmtId="0" fontId="0" fillId="0" borderId="20" xfId="0" applyBorder="1"/>
    <xf numFmtId="165" fontId="0" fillId="0" borderId="0" xfId="0" applyNumberFormat="1"/>
    <xf numFmtId="165" fontId="0" fillId="3" borderId="0" xfId="0" applyNumberFormat="1" applyFill="1"/>
    <xf numFmtId="1" fontId="9" fillId="0" borderId="20" xfId="0" applyNumberFormat="1" applyFont="1" applyBorder="1" applyAlignment="1">
      <alignment horizontal="center" vertical="center"/>
    </xf>
    <xf numFmtId="1" fontId="0" fillId="0" borderId="9" xfId="0" applyNumberFormat="1" applyBorder="1"/>
    <xf numFmtId="1" fontId="0" fillId="0" borderId="8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Alignment="1">
      <alignment horizontal="right"/>
    </xf>
    <xf numFmtId="1" fontId="3" fillId="2" borderId="5" xfId="0" applyNumberFormat="1" applyFont="1" applyFill="1" applyBorder="1"/>
    <xf numFmtId="1" fontId="3" fillId="2" borderId="17" xfId="0" applyNumberFormat="1" applyFont="1" applyFill="1" applyBorder="1"/>
    <xf numFmtId="1" fontId="0" fillId="0" borderId="0" xfId="0" applyNumberFormat="1" applyAlignment="1">
      <alignment horizontal="right"/>
    </xf>
    <xf numFmtId="166" fontId="0" fillId="0" borderId="7" xfId="0" applyNumberFormat="1" applyBorder="1"/>
    <xf numFmtId="166" fontId="14" fillId="0" borderId="0" xfId="8" applyNumberFormat="1"/>
    <xf numFmtId="168" fontId="31" fillId="35" borderId="32" xfId="50" applyNumberFormat="1" applyFont="1" applyFill="1" applyBorder="1" applyAlignment="1">
      <alignment horizontal="right"/>
    </xf>
    <xf numFmtId="168" fontId="31" fillId="0" borderId="32" xfId="50" applyNumberFormat="1" applyFont="1" applyBorder="1" applyAlignment="1">
      <alignment horizontal="right"/>
    </xf>
    <xf numFmtId="168" fontId="31" fillId="35" borderId="32" xfId="0" applyNumberFormat="1" applyFont="1" applyFill="1" applyBorder="1" applyAlignment="1">
      <alignment horizontal="right"/>
    </xf>
    <xf numFmtId="168" fontId="31" fillId="3" borderId="32" xfId="50" applyNumberFormat="1" applyFont="1" applyFill="1" applyBorder="1" applyAlignment="1">
      <alignment horizontal="right"/>
    </xf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65" fontId="32" fillId="0" borderId="0" xfId="51" applyNumberFormat="1" applyFill="1" applyProtection="1"/>
    <xf numFmtId="1" fontId="9" fillId="0" borderId="2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9" fillId="0" borderId="20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</cellXfs>
  <cellStyles count="52">
    <cellStyle name="20% – rõhk1" xfId="27" builtinId="30" customBuiltin="1"/>
    <cellStyle name="20% – rõhk2" xfId="31" builtinId="34" customBuiltin="1"/>
    <cellStyle name="20% – rõhk3" xfId="35" builtinId="38" customBuiltin="1"/>
    <cellStyle name="20% – rõhk4" xfId="39" builtinId="42" customBuiltin="1"/>
    <cellStyle name="20% – rõhk5" xfId="43" builtinId="46" customBuiltin="1"/>
    <cellStyle name="20% – rõhk6" xfId="47" builtinId="50" customBuiltin="1"/>
    <cellStyle name="40% – rõhk1" xfId="28" builtinId="31" customBuiltin="1"/>
    <cellStyle name="40% – rõhk2" xfId="32" builtinId="35" customBuiltin="1"/>
    <cellStyle name="40% – rõhk3" xfId="36" builtinId="39" customBuiltin="1"/>
    <cellStyle name="40% – rõhk4" xfId="40" builtinId="43" customBuiltin="1"/>
    <cellStyle name="40% – rõhk5" xfId="44" builtinId="47" customBuiltin="1"/>
    <cellStyle name="40% – rõhk6" xfId="48" builtinId="51" customBuiltin="1"/>
    <cellStyle name="60% – rõhk1" xfId="29" builtinId="32" customBuiltin="1"/>
    <cellStyle name="60% – rõhk2" xfId="33" builtinId="36" customBuiltin="1"/>
    <cellStyle name="60% – rõhk3" xfId="37" builtinId="40" customBuiltin="1"/>
    <cellStyle name="60% – rõhk4" xfId="41" builtinId="44" customBuiltin="1"/>
    <cellStyle name="60% – rõhk5" xfId="45" builtinId="48" customBuiltin="1"/>
    <cellStyle name="60% – rõhk6" xfId="49" builtinId="52" customBuiltin="1"/>
    <cellStyle name="Arvutus" xfId="19" builtinId="22" customBuiltin="1"/>
    <cellStyle name="Halb" xfId="15" builtinId="27" customBuiltin="1"/>
    <cellStyle name="Hea" xfId="14" builtinId="26" customBuiltin="1"/>
    <cellStyle name="Hoiatuse tekst" xfId="22" builtinId="11" customBuiltin="1"/>
    <cellStyle name="Hüperlink" xfId="4" builtinId="8" hidden="1"/>
    <cellStyle name="Kokku" xfId="25" builtinId="25" customBuiltin="1"/>
    <cellStyle name="Koma" xfId="1" builtinId="3"/>
    <cellStyle name="Kontrolli lahtrit" xfId="21" builtinId="23" customBuiltin="1"/>
    <cellStyle name="Külastatud hüperlink" xfId="5" builtinId="9" hidden="1"/>
    <cellStyle name="Lingitud lahter" xfId="20" builtinId="24" customBuiltin="1"/>
    <cellStyle name="Märkus" xfId="23" builtinId="10" customBuiltin="1"/>
    <cellStyle name="Neutraalne" xfId="16" builtinId="28" customBuiltin="1"/>
    <cellStyle name="Normaallaad" xfId="0" builtinId="0"/>
    <cellStyle name="Normaallaad 2" xfId="51" xr:uid="{84D5DA00-0381-4A49-BEA7-CDD07820404D}"/>
    <cellStyle name="Normal 2" xfId="3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B439F864-986A-4CD9-96FF-BEC205055B3B}"/>
    <cellStyle name="Normal 7" xfId="50" xr:uid="{8F97DDCB-4DCD-4911-B55B-49994C80FC13}"/>
    <cellStyle name="Pealkiri 1" xfId="10" builtinId="16" customBuiltin="1"/>
    <cellStyle name="Pealkiri 2" xfId="11" builtinId="17" customBuiltin="1"/>
    <cellStyle name="Pealkiri 3" xfId="12" builtinId="18" customBuiltin="1"/>
    <cellStyle name="Pealkiri 4" xfId="13" builtinId="19" customBuiltin="1"/>
    <cellStyle name="Rõhk1" xfId="26" builtinId="29" customBuiltin="1"/>
    <cellStyle name="Rõhk2" xfId="30" builtinId="33" customBuiltin="1"/>
    <cellStyle name="Rõhk3" xfId="34" builtinId="37" customBuiltin="1"/>
    <cellStyle name="Rõhk4" xfId="38" builtinId="41" customBuiltin="1"/>
    <cellStyle name="Rõhk5" xfId="42" builtinId="45" customBuiltin="1"/>
    <cellStyle name="Rõhk6" xfId="46" builtinId="49" customBuiltin="1"/>
    <cellStyle name="Selgitav tekst" xfId="24" builtinId="53" customBuiltin="1"/>
    <cellStyle name="Sisend" xfId="17" builtinId="20" customBuiltin="1"/>
    <cellStyle name="Väljund" xfId="18" builtinId="21" customBuiltin="1"/>
    <cellStyle name="Üldpealkiri" xfId="9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sz="1400"/>
              <a:t>Saematerjali</a:t>
            </a:r>
            <a:r>
              <a:rPr lang="et-EE" sz="1400" baseline="0"/>
              <a:t> t</a:t>
            </a:r>
            <a:r>
              <a:rPr lang="en-US" sz="1400"/>
              <a:t>oo</a:t>
            </a:r>
            <a:r>
              <a:rPr lang="et-EE" sz="1400"/>
              <a:t>tmine</a:t>
            </a:r>
            <a:r>
              <a:rPr lang="en-US" sz="1400" baseline="0"/>
              <a:t> </a:t>
            </a:r>
            <a:r>
              <a:rPr lang="en-US" sz="1400"/>
              <a:t>20</a:t>
            </a:r>
            <a:r>
              <a:rPr lang="et-EE" sz="1400"/>
              <a:t>20/2021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16130320666439"/>
          <c:y val="0.13188823425043897"/>
          <c:w val="0.86677378062909138"/>
          <c:h val="0.598944774760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Saematerjal!$A$3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Saematerjal!$B$2:$M$2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Saematerjal!$B$3:$M$3</c:f>
              <c:numCache>
                <c:formatCode>#,##0</c:formatCode>
                <c:ptCount val="12"/>
                <c:pt idx="0">
                  <c:v>199.4325</c:v>
                </c:pt>
                <c:pt idx="1">
                  <c:v>187.50320000000002</c:v>
                </c:pt>
                <c:pt idx="2">
                  <c:v>219.89610000000002</c:v>
                </c:pt>
                <c:pt idx="3">
                  <c:v>197.84300000000002</c:v>
                </c:pt>
                <c:pt idx="4">
                  <c:v>204.42120000000003</c:v>
                </c:pt>
                <c:pt idx="5">
                  <c:v>183.28379999999999</c:v>
                </c:pt>
                <c:pt idx="6">
                  <c:v>146.44120000000001</c:v>
                </c:pt>
                <c:pt idx="7">
                  <c:v>176.642</c:v>
                </c:pt>
                <c:pt idx="8">
                  <c:v>222.34989999999999</c:v>
                </c:pt>
                <c:pt idx="9">
                  <c:v>217.79850000000002</c:v>
                </c:pt>
                <c:pt idx="10">
                  <c:v>211.20179999999999</c:v>
                </c:pt>
                <c:pt idx="11">
                  <c:v>183.17699999999999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6-4FB8-9E72-A5ADECA80679}"/>
            </c:ext>
          </c:extLst>
        </c:ser>
        <c:ser>
          <c:idx val="1"/>
          <c:order val="1"/>
          <c:tx>
            <c:strRef>
              <c:f>Saematerjal!$A$6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Saematerjal!$B$2:$M$2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Saematerjal!$B$6:$M$6</c:f>
              <c:numCache>
                <c:formatCode>#,##0</c:formatCode>
                <c:ptCount val="12"/>
                <c:pt idx="0">
                  <c:v>194.85510000000002</c:v>
                </c:pt>
                <c:pt idx="1">
                  <c:v>197.01329999999999</c:v>
                </c:pt>
                <c:pt idx="2">
                  <c:v>215.26730000000001</c:v>
                </c:pt>
                <c:pt idx="3">
                  <c:v>208.8409</c:v>
                </c:pt>
                <c:pt idx="4">
                  <c:v>197.7251</c:v>
                </c:pt>
                <c:pt idx="5">
                  <c:v>153.82760000000002</c:v>
                </c:pt>
                <c:pt idx="6">
                  <c:v>107.6147</c:v>
                </c:pt>
                <c:pt idx="7">
                  <c:v>191.50739999999999</c:v>
                </c:pt>
                <c:pt idx="8">
                  <c:v>209.92170000000002</c:v>
                </c:pt>
                <c:pt idx="9">
                  <c:v>190.00810000000001</c:v>
                </c:pt>
                <c:pt idx="10">
                  <c:v>208.2766</c:v>
                </c:pt>
                <c:pt idx="11">
                  <c:v>141.2243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6-4FB8-9E72-A5ADECA8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609024"/>
        <c:axId val="42409280"/>
        <c:axId val="0"/>
      </c:bar3DChart>
      <c:catAx>
        <c:axId val="148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409280"/>
        <c:crosses val="autoZero"/>
        <c:auto val="1"/>
        <c:lblAlgn val="ctr"/>
        <c:lblOffset val="100"/>
        <c:noMultiLvlLbl val="0"/>
      </c:catAx>
      <c:valAx>
        <c:axId val="42409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tuhat</a:t>
                </a:r>
                <a:r>
                  <a:rPr lang="en-GB" baseline="0"/>
                  <a:t> m3</a:t>
                </a:r>
                <a:endParaRPr lang="en-GB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486090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Puit</a:t>
            </a:r>
            <a:r>
              <a:rPr lang="en-US"/>
              <a:t>kiudp</a:t>
            </a:r>
            <a:r>
              <a:rPr lang="et-EE"/>
              <a:t>laadi tootmine 2020/2021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799408007695"/>
          <c:y val="0.18274727059769272"/>
          <c:w val="0.86291474892602549"/>
          <c:h val="0.558080410403246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PKP!$A$3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PKP!$B$2:$M$2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PKP!$B$3:$M$3</c:f>
              <c:numCache>
                <c:formatCode>0</c:formatCode>
                <c:ptCount val="12"/>
                <c:pt idx="0">
                  <c:v>423</c:v>
                </c:pt>
                <c:pt idx="1">
                  <c:v>553</c:v>
                </c:pt>
                <c:pt idx="2">
                  <c:v>385</c:v>
                </c:pt>
                <c:pt idx="3">
                  <c:v>361</c:v>
                </c:pt>
                <c:pt idx="4">
                  <c:v>382</c:v>
                </c:pt>
                <c:pt idx="5">
                  <c:v>301</c:v>
                </c:pt>
                <c:pt idx="6">
                  <c:v>415</c:v>
                </c:pt>
                <c:pt idx="7">
                  <c:v>318</c:v>
                </c:pt>
                <c:pt idx="8">
                  <c:v>328</c:v>
                </c:pt>
                <c:pt idx="9" formatCode="#\ ##0.0_ ;\-#\ ##0.0\ ">
                  <c:v>229</c:v>
                </c:pt>
                <c:pt idx="10">
                  <c:v>366</c:v>
                </c:pt>
                <c:pt idx="1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A-483E-BD26-AD7E7DB46E35}"/>
            </c:ext>
          </c:extLst>
        </c:ser>
        <c:ser>
          <c:idx val="1"/>
          <c:order val="1"/>
          <c:tx>
            <c:strRef>
              <c:f>PKP!$A$5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PKP!$B$2:$M$2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PKP!$B$5:$M$5</c:f>
              <c:numCache>
                <c:formatCode>0.0</c:formatCode>
                <c:ptCount val="12"/>
                <c:pt idx="0">
                  <c:v>368</c:v>
                </c:pt>
                <c:pt idx="1">
                  <c:v>268</c:v>
                </c:pt>
                <c:pt idx="2">
                  <c:v>464</c:v>
                </c:pt>
                <c:pt idx="3">
                  <c:v>391</c:v>
                </c:pt>
                <c:pt idx="4">
                  <c:v>264</c:v>
                </c:pt>
                <c:pt idx="5">
                  <c:v>346</c:v>
                </c:pt>
                <c:pt idx="6">
                  <c:v>255</c:v>
                </c:pt>
                <c:pt idx="7">
                  <c:v>333</c:v>
                </c:pt>
                <c:pt idx="8">
                  <c:v>310</c:v>
                </c:pt>
                <c:pt idx="9">
                  <c:v>532</c:v>
                </c:pt>
                <c:pt idx="10">
                  <c:v>332</c:v>
                </c:pt>
                <c:pt idx="1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A-483E-BD26-AD7E7DB4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0101504"/>
        <c:axId val="149565376"/>
        <c:axId val="0"/>
      </c:bar3DChart>
      <c:catAx>
        <c:axId val="15010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565376"/>
        <c:crosses val="autoZero"/>
        <c:auto val="1"/>
        <c:lblAlgn val="ctr"/>
        <c:lblOffset val="100"/>
        <c:noMultiLvlLbl val="0"/>
      </c:catAx>
      <c:valAx>
        <c:axId val="14956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tuhat m2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501015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4" l="0.70000000000000162" r="0.70000000000000162" t="0.75000000000000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sz="1600"/>
              <a:t>Termomehhaanilise puitmassi</a:t>
            </a:r>
            <a:r>
              <a:rPr lang="et-EE" sz="1600" baseline="0"/>
              <a:t> tootmine </a:t>
            </a:r>
            <a:r>
              <a:rPr lang="en-US" sz="1600" baseline="0"/>
              <a:t>20</a:t>
            </a:r>
            <a:r>
              <a:rPr lang="et-EE" sz="1600" baseline="0"/>
              <a:t>20</a:t>
            </a:r>
            <a:r>
              <a:rPr lang="en-US" sz="1600" baseline="0"/>
              <a:t>/</a:t>
            </a:r>
            <a:r>
              <a:rPr lang="et-EE" sz="1600"/>
              <a:t>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550866073098367E-2"/>
          <c:y val="0.12268442920649709"/>
          <c:w val="0.89010027088757804"/>
          <c:h val="0.640969869541215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'Termomeh. puitmass'!$A$3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'Termomeh. puitmass'!$B$2:$M$2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'Termomeh. puitmass'!$B$3:$M$3</c:f>
              <c:numCache>
                <c:formatCode>#,##0</c:formatCode>
                <c:ptCount val="12"/>
                <c:pt idx="0">
                  <c:v>14000</c:v>
                </c:pt>
                <c:pt idx="1">
                  <c:v>13000</c:v>
                </c:pt>
                <c:pt idx="2">
                  <c:v>15000</c:v>
                </c:pt>
                <c:pt idx="3">
                  <c:v>14000</c:v>
                </c:pt>
                <c:pt idx="4">
                  <c:v>16000</c:v>
                </c:pt>
                <c:pt idx="5">
                  <c:v>16000</c:v>
                </c:pt>
                <c:pt idx="6">
                  <c:v>15000</c:v>
                </c:pt>
                <c:pt idx="7">
                  <c:v>15000</c:v>
                </c:pt>
                <c:pt idx="8">
                  <c:v>10000</c:v>
                </c:pt>
                <c:pt idx="9">
                  <c:v>16000</c:v>
                </c:pt>
                <c:pt idx="10">
                  <c:v>14000</c:v>
                </c:pt>
                <c:pt idx="11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1-4BE0-9362-CCD2E4528182}"/>
            </c:ext>
          </c:extLst>
        </c:ser>
        <c:ser>
          <c:idx val="2"/>
          <c:order val="1"/>
          <c:tx>
            <c:strRef>
              <c:f>'Termomeh. puitmass'!$A$6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'Termomeh. puitmass'!$B$2:$M$2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'Termomeh. puitmass'!$B$6:$M$6</c:f>
              <c:numCache>
                <c:formatCode>#,##0</c:formatCode>
                <c:ptCount val="12"/>
                <c:pt idx="0">
                  <c:v>16000</c:v>
                </c:pt>
                <c:pt idx="1">
                  <c:v>14000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15000</c:v>
                </c:pt>
                <c:pt idx="6">
                  <c:v>17000</c:v>
                </c:pt>
                <c:pt idx="7">
                  <c:v>16000</c:v>
                </c:pt>
                <c:pt idx="8">
                  <c:v>14000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1-4BE0-9362-CCD2E452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5624064"/>
        <c:axId val="148006592"/>
        <c:axId val="0"/>
      </c:bar3DChart>
      <c:catAx>
        <c:axId val="14562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006592"/>
        <c:crosses val="autoZero"/>
        <c:auto val="1"/>
        <c:lblAlgn val="ctr"/>
        <c:lblOffset val="100"/>
        <c:noMultiLvlLbl val="0"/>
      </c:catAx>
      <c:valAx>
        <c:axId val="14800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tonni</a:t>
                </a:r>
              </a:p>
            </c:rich>
          </c:tx>
          <c:layout>
            <c:manualLayout>
              <c:xMode val="edge"/>
              <c:yMode val="edge"/>
              <c:x val="4.9131420666738911E-4"/>
              <c:y val="0.425718185226850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456240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P</a:t>
            </a:r>
            <a:r>
              <a:rPr lang="et-EE" baseline="0"/>
              <a:t>aberi tootmine </a:t>
            </a:r>
            <a:r>
              <a:rPr lang="en-US" baseline="0"/>
              <a:t>20</a:t>
            </a:r>
            <a:r>
              <a:rPr lang="et-EE" baseline="0"/>
              <a:t>20</a:t>
            </a:r>
            <a:r>
              <a:rPr lang="en-US" baseline="0"/>
              <a:t>/</a:t>
            </a:r>
            <a:r>
              <a:rPr lang="et-EE"/>
              <a:t>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550866073098408E-2"/>
          <c:y val="0.156135477973604"/>
          <c:w val="0.89010027088757804"/>
          <c:h val="0.590744904341132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Paber!$A$3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Paber!$B$2:$M$2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Paber!$B$3:$M$3</c:f>
              <c:numCache>
                <c:formatCode>#,##0</c:formatCode>
                <c:ptCount val="12"/>
                <c:pt idx="0">
                  <c:v>3900</c:v>
                </c:pt>
                <c:pt idx="1">
                  <c:v>5600</c:v>
                </c:pt>
                <c:pt idx="2">
                  <c:v>5800</c:v>
                </c:pt>
                <c:pt idx="3">
                  <c:v>5300</c:v>
                </c:pt>
                <c:pt idx="4">
                  <c:v>5700</c:v>
                </c:pt>
                <c:pt idx="5">
                  <c:v>4400</c:v>
                </c:pt>
                <c:pt idx="6">
                  <c:v>5200</c:v>
                </c:pt>
                <c:pt idx="7">
                  <c:v>4700</c:v>
                </c:pt>
                <c:pt idx="8">
                  <c:v>5000</c:v>
                </c:pt>
                <c:pt idx="9">
                  <c:v>5100</c:v>
                </c:pt>
                <c:pt idx="10">
                  <c:v>4200</c:v>
                </c:pt>
                <c:pt idx="11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6-481D-874F-B018F1994235}"/>
            </c:ext>
          </c:extLst>
        </c:ser>
        <c:ser>
          <c:idx val="2"/>
          <c:order val="1"/>
          <c:tx>
            <c:strRef>
              <c:f>Paber!$A$6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Paber!$B$2:$M$2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Paber!$B$6:$M$6</c:f>
              <c:numCache>
                <c:formatCode>#,##0</c:formatCode>
                <c:ptCount val="12"/>
                <c:pt idx="0">
                  <c:v>6100</c:v>
                </c:pt>
                <c:pt idx="1">
                  <c:v>5400</c:v>
                </c:pt>
                <c:pt idx="2">
                  <c:v>3800</c:v>
                </c:pt>
                <c:pt idx="3">
                  <c:v>6100</c:v>
                </c:pt>
                <c:pt idx="4">
                  <c:v>5500</c:v>
                </c:pt>
                <c:pt idx="5">
                  <c:v>5500</c:v>
                </c:pt>
                <c:pt idx="6">
                  <c:v>5800</c:v>
                </c:pt>
                <c:pt idx="7">
                  <c:v>4500</c:v>
                </c:pt>
                <c:pt idx="8">
                  <c:v>5700</c:v>
                </c:pt>
                <c:pt idx="9">
                  <c:v>6300</c:v>
                </c:pt>
                <c:pt idx="10">
                  <c:v>5800</c:v>
                </c:pt>
                <c:pt idx="11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6-481D-874F-B018F199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304832"/>
        <c:axId val="148008896"/>
        <c:axId val="0"/>
      </c:bar3DChart>
      <c:catAx>
        <c:axId val="14930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008896"/>
        <c:crosses val="autoZero"/>
        <c:auto val="1"/>
        <c:lblAlgn val="ctr"/>
        <c:lblOffset val="100"/>
        <c:noMultiLvlLbl val="0"/>
      </c:catAx>
      <c:valAx>
        <c:axId val="148008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tonni</a:t>
                </a:r>
              </a:p>
            </c:rich>
          </c:tx>
          <c:layout>
            <c:manualLayout>
              <c:xMode val="edge"/>
              <c:yMode val="edge"/>
              <c:x val="1.4076954322602302E-2"/>
              <c:y val="0.425718185226850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493048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sz="1400"/>
              <a:t>Pui</a:t>
            </a:r>
            <a:r>
              <a:rPr lang="en-US" sz="1400"/>
              <a:t>du</a:t>
            </a:r>
            <a:r>
              <a:rPr lang="et-EE" sz="1400"/>
              <a:t>graanuli</a:t>
            </a:r>
            <a:r>
              <a:rPr lang="en-US" sz="1400"/>
              <a:t> </a:t>
            </a:r>
            <a:r>
              <a:rPr lang="et-EE" sz="1400"/>
              <a:t>tootmine 2020</a:t>
            </a:r>
            <a:r>
              <a:rPr lang="en-US" sz="1400"/>
              <a:t>/20</a:t>
            </a:r>
            <a:r>
              <a:rPr lang="et-EE" sz="1400"/>
              <a:t>21</a:t>
            </a:r>
            <a:endParaRPr lang="en-US" sz="1400"/>
          </a:p>
        </c:rich>
      </c:tx>
      <c:layout>
        <c:manualLayout>
          <c:xMode val="edge"/>
          <c:yMode val="edge"/>
          <c:x val="0.31517185351831023"/>
          <c:y val="3.045685279187817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986952607769201E-2"/>
          <c:y val="0.10510264341957321"/>
          <c:w val="0.86677378062909138"/>
          <c:h val="0.67904761904762012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'Graanul&amp;Brikett'!$A$3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'Graanul&amp;Brikett'!$C$2:$N$2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'Graanul&amp;Brikett'!$C$3:$N$3</c:f>
              <c:numCache>
                <c:formatCode>#,##0</c:formatCode>
                <c:ptCount val="12"/>
                <c:pt idx="0">
                  <c:v>104000</c:v>
                </c:pt>
                <c:pt idx="1">
                  <c:v>104000</c:v>
                </c:pt>
                <c:pt idx="2">
                  <c:v>114000</c:v>
                </c:pt>
                <c:pt idx="3">
                  <c:v>113000</c:v>
                </c:pt>
                <c:pt idx="4">
                  <c:v>119000</c:v>
                </c:pt>
                <c:pt idx="5">
                  <c:v>99000</c:v>
                </c:pt>
                <c:pt idx="6">
                  <c:v>78000</c:v>
                </c:pt>
                <c:pt idx="7">
                  <c:v>103000</c:v>
                </c:pt>
                <c:pt idx="8">
                  <c:v>108000</c:v>
                </c:pt>
                <c:pt idx="9">
                  <c:v>118000</c:v>
                </c:pt>
                <c:pt idx="10">
                  <c:v>107000</c:v>
                </c:pt>
                <c:pt idx="11">
                  <c:v>102000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F53-BD83-A582B1C50B2E}"/>
            </c:ext>
          </c:extLst>
        </c:ser>
        <c:ser>
          <c:idx val="1"/>
          <c:order val="1"/>
          <c:tx>
            <c:strRef>
              <c:f>'Graanul&amp;Brikett'!$A$9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'Graanul&amp;Brikett'!$C$2:$N$2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'Graanul&amp;Brikett'!$C$9:$N$9</c:f>
              <c:numCache>
                <c:formatCode>#,##0</c:formatCode>
                <c:ptCount val="12"/>
                <c:pt idx="0">
                  <c:v>102000</c:v>
                </c:pt>
                <c:pt idx="1">
                  <c:v>105000</c:v>
                </c:pt>
                <c:pt idx="2">
                  <c:v>118000</c:v>
                </c:pt>
                <c:pt idx="3">
                  <c:v>117000</c:v>
                </c:pt>
                <c:pt idx="4">
                  <c:v>120000</c:v>
                </c:pt>
                <c:pt idx="5">
                  <c:v>88000</c:v>
                </c:pt>
                <c:pt idx="6">
                  <c:v>63000</c:v>
                </c:pt>
                <c:pt idx="7">
                  <c:v>105000</c:v>
                </c:pt>
                <c:pt idx="8">
                  <c:v>116000</c:v>
                </c:pt>
                <c:pt idx="9">
                  <c:v>118000</c:v>
                </c:pt>
                <c:pt idx="10">
                  <c:v>110000</c:v>
                </c:pt>
                <c:pt idx="11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C-4F53-BD83-A582B1C5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870656"/>
        <c:axId val="148011200"/>
        <c:axId val="0"/>
      </c:bar3DChart>
      <c:catAx>
        <c:axId val="148870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011200"/>
        <c:crosses val="autoZero"/>
        <c:auto val="1"/>
        <c:lblAlgn val="ctr"/>
        <c:lblOffset val="100"/>
        <c:noMultiLvlLbl val="0"/>
      </c:catAx>
      <c:valAx>
        <c:axId val="14801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tonni</a:t>
                </a:r>
              </a:p>
            </c:rich>
          </c:tx>
          <c:layout>
            <c:manualLayout>
              <c:xMode val="edge"/>
              <c:yMode val="edge"/>
              <c:x val="4.7965698502563381E-3"/>
              <c:y val="0.386609597752388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48870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sz="1400"/>
              <a:t>Puit</a:t>
            </a:r>
            <a:r>
              <a:rPr lang="en-US" sz="1400"/>
              <a:t>briketi </a:t>
            </a:r>
            <a:r>
              <a:rPr lang="et-EE" sz="1400"/>
              <a:t>tootmine 2020</a:t>
            </a:r>
            <a:r>
              <a:rPr lang="en-US" sz="1400"/>
              <a:t>/20</a:t>
            </a:r>
            <a:r>
              <a:rPr lang="et-EE" sz="1400"/>
              <a:t>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986952607769201E-2"/>
          <c:y val="0.13188833085153137"/>
          <c:w val="0.86677378062909238"/>
          <c:h val="0.64867999907091312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'Graanul&amp;Brikett'!$A$3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'Graanul&amp;Brikett'!$C$2:$N$2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'Graanul&amp;Brikett'!$C$4:$N$4</c:f>
              <c:numCache>
                <c:formatCode>#,##0</c:formatCode>
                <c:ptCount val="1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200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6-4BA0-B019-59114AD8F391}"/>
            </c:ext>
          </c:extLst>
        </c:ser>
        <c:ser>
          <c:idx val="1"/>
          <c:order val="1"/>
          <c:tx>
            <c:strRef>
              <c:f>'Graanul&amp;Brikett'!$A$9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'Graanul&amp;Brikett'!$C$2:$N$2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'Graanul&amp;Brikett'!$C$10:$N$10</c:f>
              <c:numCache>
                <c:formatCode>#,##0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500</c:v>
                </c:pt>
                <c:pt idx="10">
                  <c:v>700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6-4BA0-B019-59114AD8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872704"/>
        <c:axId val="149029440"/>
        <c:axId val="0"/>
      </c:bar3DChart>
      <c:catAx>
        <c:axId val="14887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029440"/>
        <c:crosses val="autoZero"/>
        <c:auto val="1"/>
        <c:lblAlgn val="ctr"/>
        <c:lblOffset val="100"/>
        <c:noMultiLvlLbl val="0"/>
      </c:catAx>
      <c:valAx>
        <c:axId val="14902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tonni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488727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t-EE" sz="1400"/>
              <a:t>Vineeri tootmine 2020/2021</a:t>
            </a:r>
          </a:p>
        </c:rich>
      </c:tx>
      <c:layout>
        <c:manualLayout>
          <c:xMode val="edge"/>
          <c:yMode val="edge"/>
          <c:x val="0.32268122489959844"/>
          <c:y val="2.159863945578231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38886118616587"/>
          <c:y val="0.14207756363333288"/>
          <c:w val="0.86001074607942163"/>
          <c:h val="0.603700051512252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Vineer!$A$3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Vineer!$B$2:$M$2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Vineer!$B$3:$M$3</c:f>
              <c:numCache>
                <c:formatCode>#,##0</c:formatCode>
                <c:ptCount val="12"/>
                <c:pt idx="0">
                  <c:v>12000</c:v>
                </c:pt>
                <c:pt idx="1">
                  <c:v>12500</c:v>
                </c:pt>
                <c:pt idx="2">
                  <c:v>13600</c:v>
                </c:pt>
                <c:pt idx="3">
                  <c:v>15800</c:v>
                </c:pt>
                <c:pt idx="4">
                  <c:v>16800</c:v>
                </c:pt>
                <c:pt idx="5">
                  <c:v>11500</c:v>
                </c:pt>
                <c:pt idx="6">
                  <c:v>8300</c:v>
                </c:pt>
                <c:pt idx="7">
                  <c:v>13400</c:v>
                </c:pt>
                <c:pt idx="8">
                  <c:v>14500</c:v>
                </c:pt>
                <c:pt idx="9">
                  <c:v>15500</c:v>
                </c:pt>
                <c:pt idx="10">
                  <c:v>14700</c:v>
                </c:pt>
                <c:pt idx="11">
                  <c:v>12600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F-410C-BA4C-85A08E4FCE48}"/>
            </c:ext>
          </c:extLst>
        </c:ser>
        <c:ser>
          <c:idx val="1"/>
          <c:order val="1"/>
          <c:tx>
            <c:strRef>
              <c:f>Vineer!$A$6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Vineer!$B$2:$M$2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Vineer!$B$6:$M$6</c:f>
              <c:numCache>
                <c:formatCode>#,##0</c:formatCode>
                <c:ptCount val="12"/>
                <c:pt idx="0">
                  <c:v>14800</c:v>
                </c:pt>
                <c:pt idx="1">
                  <c:v>15800</c:v>
                </c:pt>
                <c:pt idx="2">
                  <c:v>18900</c:v>
                </c:pt>
                <c:pt idx="3">
                  <c:v>17100</c:v>
                </c:pt>
                <c:pt idx="4">
                  <c:v>17600</c:v>
                </c:pt>
                <c:pt idx="5">
                  <c:v>11100</c:v>
                </c:pt>
                <c:pt idx="6">
                  <c:v>15800</c:v>
                </c:pt>
                <c:pt idx="7">
                  <c:v>15000</c:v>
                </c:pt>
                <c:pt idx="8">
                  <c:v>11100</c:v>
                </c:pt>
                <c:pt idx="9">
                  <c:v>17500</c:v>
                </c:pt>
                <c:pt idx="10">
                  <c:v>18400</c:v>
                </c:pt>
                <c:pt idx="11">
                  <c:v>13100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F-410C-BA4C-85A08E4FC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130752"/>
        <c:axId val="149031744"/>
        <c:axId val="0"/>
      </c:bar3DChart>
      <c:catAx>
        <c:axId val="14913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031744"/>
        <c:crosses val="autoZero"/>
        <c:auto val="1"/>
        <c:lblAlgn val="ctr"/>
        <c:lblOffset val="100"/>
        <c:noMultiLvlLbl val="0"/>
      </c:catAx>
      <c:valAx>
        <c:axId val="14903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m3</a:t>
                </a:r>
              </a:p>
            </c:rich>
          </c:tx>
          <c:layout>
            <c:manualLayout>
              <c:xMode val="edge"/>
              <c:yMode val="edge"/>
              <c:x val="2.8998286978833505E-2"/>
              <c:y val="0.4032793690950546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491307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Spooni</a:t>
            </a:r>
            <a:r>
              <a:rPr lang="et-EE" sz="1400"/>
              <a:t> tootmine 2020/2021</a:t>
            </a:r>
          </a:p>
        </c:rich>
      </c:tx>
      <c:layout>
        <c:manualLayout>
          <c:xMode val="edge"/>
          <c:yMode val="edge"/>
          <c:x val="0.34196078431372656"/>
          <c:y val="2.061855670103086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38886118616587"/>
          <c:y val="0.14207756363333288"/>
          <c:w val="0.86001074607942163"/>
          <c:h val="0.616161110702283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Spoon!$A$3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Spoon!$B$2:$M$2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Spoon!$B$3:$M$3</c:f>
              <c:numCache>
                <c:formatCode>#,##0</c:formatCode>
                <c:ptCount val="12"/>
                <c:pt idx="0">
                  <c:v>5300</c:v>
                </c:pt>
                <c:pt idx="1">
                  <c:v>4900</c:v>
                </c:pt>
                <c:pt idx="2">
                  <c:v>6100</c:v>
                </c:pt>
                <c:pt idx="3">
                  <c:v>4600</c:v>
                </c:pt>
                <c:pt idx="4">
                  <c:v>3800</c:v>
                </c:pt>
                <c:pt idx="5">
                  <c:v>3600</c:v>
                </c:pt>
                <c:pt idx="6">
                  <c:v>2700</c:v>
                </c:pt>
                <c:pt idx="7">
                  <c:v>4400</c:v>
                </c:pt>
                <c:pt idx="8">
                  <c:v>6700</c:v>
                </c:pt>
                <c:pt idx="9">
                  <c:v>5700</c:v>
                </c:pt>
                <c:pt idx="10">
                  <c:v>6300</c:v>
                </c:pt>
                <c:pt idx="11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4-48AD-B78F-90452097A5BF}"/>
            </c:ext>
          </c:extLst>
        </c:ser>
        <c:ser>
          <c:idx val="1"/>
          <c:order val="1"/>
          <c:tx>
            <c:strRef>
              <c:f>Spoon!$A$6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Spoon!$B$2:$M$2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Spoon!$B$6:$M$6</c:f>
              <c:numCache>
                <c:formatCode>#,##0</c:formatCode>
                <c:ptCount val="12"/>
                <c:pt idx="0">
                  <c:v>7300</c:v>
                </c:pt>
                <c:pt idx="1">
                  <c:v>6300</c:v>
                </c:pt>
                <c:pt idx="2">
                  <c:v>6900</c:v>
                </c:pt>
                <c:pt idx="3">
                  <c:v>8000</c:v>
                </c:pt>
                <c:pt idx="4">
                  <c:v>9000</c:v>
                </c:pt>
                <c:pt idx="5">
                  <c:v>7000</c:v>
                </c:pt>
                <c:pt idx="6">
                  <c:v>3900</c:v>
                </c:pt>
                <c:pt idx="7">
                  <c:v>6000</c:v>
                </c:pt>
                <c:pt idx="8">
                  <c:v>7900</c:v>
                </c:pt>
                <c:pt idx="9">
                  <c:v>8700</c:v>
                </c:pt>
                <c:pt idx="10">
                  <c:v>9400</c:v>
                </c:pt>
                <c:pt idx="11">
                  <c:v>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4-48AD-B78F-90452097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626880"/>
        <c:axId val="149036352"/>
        <c:axId val="0"/>
      </c:bar3DChart>
      <c:catAx>
        <c:axId val="14962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036352"/>
        <c:crosses val="autoZero"/>
        <c:auto val="1"/>
        <c:lblAlgn val="ctr"/>
        <c:lblOffset val="100"/>
        <c:noMultiLvlLbl val="0"/>
      </c:catAx>
      <c:valAx>
        <c:axId val="14903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m3</a:t>
                </a:r>
              </a:p>
            </c:rich>
          </c:tx>
          <c:layout>
            <c:manualLayout>
              <c:xMode val="edge"/>
              <c:yMode val="edge"/>
              <c:x val="2.8998286978833505E-2"/>
              <c:y val="0.4032793690950546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496268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5" l="0.70000000000000162" r="0.70000000000000162" t="0.75000000000000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Liimpuidu tootmine 2020/2021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550866073098158E-2"/>
          <c:y val="0.12958982835949101"/>
          <c:w val="0.89010027088757804"/>
          <c:h val="0.6535672431465250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Liimpuit!$A$3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Liimpuit!$B$2:$M$2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Liimpuit!$B$3:$M$3</c:f>
              <c:numCache>
                <c:formatCode>#,##0</c:formatCode>
                <c:ptCount val="12"/>
                <c:pt idx="0">
                  <c:v>35000</c:v>
                </c:pt>
                <c:pt idx="1">
                  <c:v>34000</c:v>
                </c:pt>
                <c:pt idx="2">
                  <c:v>41000</c:v>
                </c:pt>
                <c:pt idx="3">
                  <c:v>37000</c:v>
                </c:pt>
                <c:pt idx="4">
                  <c:v>40000</c:v>
                </c:pt>
                <c:pt idx="5">
                  <c:v>38000</c:v>
                </c:pt>
                <c:pt idx="6">
                  <c:v>25000</c:v>
                </c:pt>
                <c:pt idx="7">
                  <c:v>36000</c:v>
                </c:pt>
                <c:pt idx="8">
                  <c:v>42000</c:v>
                </c:pt>
                <c:pt idx="9">
                  <c:v>42000</c:v>
                </c:pt>
                <c:pt idx="10">
                  <c:v>42000</c:v>
                </c:pt>
                <c:pt idx="11">
                  <c:v>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F-4830-9DCF-E2EDD8F50ABF}"/>
            </c:ext>
          </c:extLst>
        </c:ser>
        <c:ser>
          <c:idx val="0"/>
          <c:order val="1"/>
          <c:tx>
            <c:strRef>
              <c:f>Liimpuit!$A$6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Liimpuit!$B$2:$M$2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Liimpuit!$B$6:$M$6</c:f>
              <c:numCache>
                <c:formatCode>#,##0</c:formatCode>
                <c:ptCount val="12"/>
                <c:pt idx="0">
                  <c:v>39000</c:v>
                </c:pt>
                <c:pt idx="1">
                  <c:v>37000</c:v>
                </c:pt>
                <c:pt idx="2">
                  <c:v>46000</c:v>
                </c:pt>
                <c:pt idx="3">
                  <c:v>43000</c:v>
                </c:pt>
                <c:pt idx="4">
                  <c:v>43000</c:v>
                </c:pt>
                <c:pt idx="5">
                  <c:v>37000</c:v>
                </c:pt>
                <c:pt idx="6">
                  <c:v>24000</c:v>
                </c:pt>
                <c:pt idx="7">
                  <c:v>42000</c:v>
                </c:pt>
                <c:pt idx="8">
                  <c:v>45000</c:v>
                </c:pt>
                <c:pt idx="9">
                  <c:v>47000</c:v>
                </c:pt>
                <c:pt idx="10">
                  <c:v>48000</c:v>
                </c:pt>
                <c:pt idx="11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F-4830-9DCF-E2EDD8F50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702656"/>
        <c:axId val="149034048"/>
        <c:axId val="0"/>
      </c:bar3DChart>
      <c:catAx>
        <c:axId val="14970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034048"/>
        <c:crosses val="autoZero"/>
        <c:auto val="1"/>
        <c:lblAlgn val="ctr"/>
        <c:lblOffset val="100"/>
        <c:noMultiLvlLbl val="0"/>
      </c:catAx>
      <c:valAx>
        <c:axId val="14903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m3</a:t>
                </a:r>
              </a:p>
            </c:rich>
          </c:tx>
          <c:layout>
            <c:manualLayout>
              <c:xMode val="edge"/>
              <c:yMode val="edge"/>
              <c:x val="8.2545371300587547E-3"/>
              <c:y val="0.4425181852268499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49702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4" l="0.70000000000000162" r="0.70000000000000162" t="0.75000000000000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Puitlaastplaadi (dek.kihiga kaetud) tootmine 2020/2021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42386211512716"/>
          <c:y val="0.18274727059769272"/>
          <c:w val="0.86929032797858097"/>
          <c:h val="0.558080410403246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PLP!$A$3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PLP!$B$2:$M$2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PLP!$B$3:$M$3</c:f>
              <c:numCache>
                <c:formatCode>#,##0</c:formatCode>
                <c:ptCount val="12"/>
                <c:pt idx="0">
                  <c:v>6800</c:v>
                </c:pt>
                <c:pt idx="1">
                  <c:v>7200</c:v>
                </c:pt>
                <c:pt idx="2">
                  <c:v>8300</c:v>
                </c:pt>
                <c:pt idx="3">
                  <c:v>7300</c:v>
                </c:pt>
                <c:pt idx="4">
                  <c:v>7300</c:v>
                </c:pt>
                <c:pt idx="5">
                  <c:v>6900</c:v>
                </c:pt>
                <c:pt idx="6">
                  <c:v>4200</c:v>
                </c:pt>
                <c:pt idx="7">
                  <c:v>6700</c:v>
                </c:pt>
                <c:pt idx="8">
                  <c:v>7400</c:v>
                </c:pt>
                <c:pt idx="9">
                  <c:v>6200</c:v>
                </c:pt>
                <c:pt idx="10">
                  <c:v>6200</c:v>
                </c:pt>
                <c:pt idx="11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1-44B8-941F-80F1A5FF046E}"/>
            </c:ext>
          </c:extLst>
        </c:ser>
        <c:ser>
          <c:idx val="1"/>
          <c:order val="1"/>
          <c:tx>
            <c:strRef>
              <c:f>PLP!$A$6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PLP!$B$2:$M$2</c:f>
              <c:strCache>
                <c:ptCount val="12"/>
                <c:pt idx="0">
                  <c:v>Jaan</c:v>
                </c:pt>
                <c:pt idx="1">
                  <c:v>Veebr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Dets</c:v>
                </c:pt>
              </c:strCache>
            </c:strRef>
          </c:cat>
          <c:val>
            <c:numRef>
              <c:f>PLP!$B$6:$M$6</c:f>
              <c:numCache>
                <c:formatCode>#,##0</c:formatCode>
                <c:ptCount val="12"/>
                <c:pt idx="0">
                  <c:v>6400</c:v>
                </c:pt>
                <c:pt idx="1">
                  <c:v>6600</c:v>
                </c:pt>
                <c:pt idx="2">
                  <c:v>8000</c:v>
                </c:pt>
                <c:pt idx="3">
                  <c:v>7800</c:v>
                </c:pt>
                <c:pt idx="4">
                  <c:v>8400</c:v>
                </c:pt>
                <c:pt idx="5">
                  <c:v>7800</c:v>
                </c:pt>
                <c:pt idx="6">
                  <c:v>2500</c:v>
                </c:pt>
                <c:pt idx="7">
                  <c:v>9900</c:v>
                </c:pt>
                <c:pt idx="8">
                  <c:v>8300</c:v>
                </c:pt>
                <c:pt idx="9">
                  <c:v>7700</c:v>
                </c:pt>
                <c:pt idx="10">
                  <c:v>8900</c:v>
                </c:pt>
                <c:pt idx="11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1-44B8-941F-80F1A5FF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630464"/>
        <c:axId val="149563072"/>
        <c:axId val="0"/>
      </c:bar3DChart>
      <c:catAx>
        <c:axId val="14963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563072"/>
        <c:crosses val="autoZero"/>
        <c:auto val="1"/>
        <c:lblAlgn val="ctr"/>
        <c:lblOffset val="100"/>
        <c:noMultiLvlLbl val="0"/>
      </c:catAx>
      <c:valAx>
        <c:axId val="14956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m3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49630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t-EE"/>
          </a:p>
        </c:txPr>
      </c:dTable>
    </c:plotArea>
    <c:plotVisOnly val="1"/>
    <c:dispBlanksAs val="gap"/>
    <c:showDLblsOverMax val="0"/>
  </c:chart>
  <c:printSettings>
    <c:headerFooter/>
    <c:pageMargins b="0.750000000000004" l="0.70000000000000162" r="0.70000000000000162" t="0.75000000000000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10</xdr:col>
      <xdr:colOff>527700</xdr:colOff>
      <xdr:row>29</xdr:row>
      <xdr:rowOff>99000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70500</xdr:colOff>
      <xdr:row>29</xdr:row>
      <xdr:rowOff>99000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0.0195</cdr:x>
      <cdr:y>0.89931</cdr:y>
    </cdr:from>
    <cdr:to>
      <cdr:x>0.25283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88DA46-73DF-406B-95D7-D09522E1B98B}"/>
            </a:ext>
          </a:extLst>
        </cdr:cNvPr>
        <cdr:cNvSpPr txBox="1"/>
      </cdr:nvSpPr>
      <cdr:spPr>
        <a:xfrm xmlns:a="http://schemas.openxmlformats.org/drawingml/2006/main">
          <a:off x="126147" y="2955377"/>
          <a:ext cx="1509056" cy="31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70500</xdr:colOff>
      <xdr:row>29</xdr:row>
      <xdr:rowOff>99000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0.0195</cdr:x>
      <cdr:y>0.89931</cdr:y>
    </cdr:from>
    <cdr:to>
      <cdr:x>0.25283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17EBA48-ADEF-4E55-A1F0-94648A612A12}"/>
            </a:ext>
          </a:extLst>
        </cdr:cNvPr>
        <cdr:cNvSpPr txBox="1"/>
      </cdr:nvSpPr>
      <cdr:spPr>
        <a:xfrm xmlns:a="http://schemas.openxmlformats.org/drawingml/2006/main">
          <a:off x="126147" y="2955377"/>
          <a:ext cx="1509056" cy="31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  <a:r>
            <a:rPr lang="en-US" sz="1100"/>
            <a:t> </a:t>
          </a:r>
          <a:endParaRPr lang="et-EE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11</xdr:col>
      <xdr:colOff>70500</xdr:colOff>
      <xdr:row>29</xdr:row>
      <xdr:rowOff>108525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0.0131</cdr:x>
      <cdr:y>0.93428</cdr:y>
    </cdr:from>
    <cdr:to>
      <cdr:x>0.32935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1F13ED-C0E3-4EEE-B17C-705F0983741F}"/>
            </a:ext>
          </a:extLst>
        </cdr:cNvPr>
        <cdr:cNvSpPr txBox="1"/>
      </cdr:nvSpPr>
      <cdr:spPr>
        <a:xfrm xmlns:a="http://schemas.openxmlformats.org/drawingml/2006/main">
          <a:off x="85722" y="3150179"/>
          <a:ext cx="2069437" cy="219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161925</xdr:rowOff>
    </xdr:from>
    <xdr:to>
      <xdr:col>11</xdr:col>
      <xdr:colOff>70500</xdr:colOff>
      <xdr:row>29</xdr:row>
      <xdr:rowOff>70425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0.04564</cdr:x>
      <cdr:y>0.91193</cdr:y>
    </cdr:from>
    <cdr:to>
      <cdr:x>0.29876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935277-BD57-4EBB-8D4D-BFA64FA081F1}"/>
            </a:ext>
          </a:extLst>
        </cdr:cNvPr>
        <cdr:cNvSpPr txBox="1"/>
      </cdr:nvSpPr>
      <cdr:spPr>
        <a:xfrm xmlns:a="http://schemas.openxmlformats.org/drawingml/2006/main">
          <a:off x="314326" y="3057524"/>
          <a:ext cx="1743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9</xdr:row>
      <xdr:rowOff>39158</xdr:rowOff>
    </xdr:from>
    <xdr:to>
      <xdr:col>11</xdr:col>
      <xdr:colOff>51450</xdr:colOff>
      <xdr:row>27</xdr:row>
      <xdr:rowOff>138158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0.04564</cdr:x>
      <cdr:y>0.91193</cdr:y>
    </cdr:from>
    <cdr:to>
      <cdr:x>0.29876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0549120-9571-421C-A130-5BC13B0CEA41}"/>
            </a:ext>
          </a:extLst>
        </cdr:cNvPr>
        <cdr:cNvSpPr txBox="1"/>
      </cdr:nvSpPr>
      <cdr:spPr>
        <a:xfrm xmlns:a="http://schemas.openxmlformats.org/drawingml/2006/main">
          <a:off x="314326" y="3057524"/>
          <a:ext cx="1743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0.10854</cdr:x>
      <cdr:y>0.90426</cdr:y>
    </cdr:from>
    <cdr:to>
      <cdr:x>0.34153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03FAA63-2EE9-49CA-BAE6-B65167E3265B}"/>
            </a:ext>
          </a:extLst>
        </cdr:cNvPr>
        <cdr:cNvSpPr txBox="1"/>
      </cdr:nvSpPr>
      <cdr:spPr>
        <a:xfrm xmlns:a="http://schemas.openxmlformats.org/drawingml/2006/main">
          <a:off x="714375" y="3238501"/>
          <a:ext cx="1533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  <cdr:relSizeAnchor xmlns:cdr="http://schemas.openxmlformats.org/drawingml/2006/chartDrawing">
    <cdr:from>
      <cdr:x>0.03573</cdr:x>
      <cdr:y>0.92021</cdr:y>
    </cdr:from>
    <cdr:to>
      <cdr:x>0.34832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20ED861-41B7-4BAB-B17D-527E62A3C70D}"/>
            </a:ext>
          </a:extLst>
        </cdr:cNvPr>
        <cdr:cNvSpPr txBox="1"/>
      </cdr:nvSpPr>
      <cdr:spPr>
        <a:xfrm xmlns:a="http://schemas.openxmlformats.org/drawingml/2006/main">
          <a:off x="289018" y="3435880"/>
          <a:ext cx="2528530" cy="297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70500</xdr:colOff>
      <xdr:row>29</xdr:row>
      <xdr:rowOff>99000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0.0131</cdr:x>
      <cdr:y>0.93428</cdr:y>
    </cdr:from>
    <cdr:to>
      <cdr:x>0.32935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481D7E4-3545-41E8-BAA6-F1648235223F}"/>
            </a:ext>
          </a:extLst>
        </cdr:cNvPr>
        <cdr:cNvSpPr txBox="1"/>
      </cdr:nvSpPr>
      <cdr:spPr>
        <a:xfrm xmlns:a="http://schemas.openxmlformats.org/drawingml/2006/main">
          <a:off x="85722" y="3150179"/>
          <a:ext cx="2069437" cy="219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70500</xdr:colOff>
      <xdr:row>29</xdr:row>
      <xdr:rowOff>99000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0.0131</cdr:x>
      <cdr:y>0.93428</cdr:y>
    </cdr:from>
    <cdr:to>
      <cdr:x>0.32935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9B694D-F3D9-4F86-99CC-2A18459E1901}"/>
            </a:ext>
          </a:extLst>
        </cdr:cNvPr>
        <cdr:cNvSpPr txBox="1"/>
      </cdr:nvSpPr>
      <cdr:spPr>
        <a:xfrm xmlns:a="http://schemas.openxmlformats.org/drawingml/2006/main">
          <a:off x="85722" y="3150179"/>
          <a:ext cx="2069437" cy="219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17</xdr:row>
      <xdr:rowOff>116416</xdr:rowOff>
    </xdr:from>
    <xdr:to>
      <xdr:col>11</xdr:col>
      <xdr:colOff>41925</xdr:colOff>
      <xdr:row>36</xdr:row>
      <xdr:rowOff>24916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572770</xdr:colOff>
      <xdr:row>38</xdr:row>
      <xdr:rowOff>168274</xdr:rowOff>
    </xdr:from>
    <xdr:to>
      <xdr:col>11</xdr:col>
      <xdr:colOff>52720</xdr:colOff>
      <xdr:row>57</xdr:row>
      <xdr:rowOff>76774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0.10854</cdr:x>
      <cdr:y>0.90426</cdr:y>
    </cdr:from>
    <cdr:to>
      <cdr:x>0.34153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BCC72B4-7EBD-4D44-94BE-B2A0680A21AF}"/>
            </a:ext>
          </a:extLst>
        </cdr:cNvPr>
        <cdr:cNvSpPr txBox="1"/>
      </cdr:nvSpPr>
      <cdr:spPr>
        <a:xfrm xmlns:a="http://schemas.openxmlformats.org/drawingml/2006/main">
          <a:off x="714375" y="3238501"/>
          <a:ext cx="1533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  <cdr:relSizeAnchor xmlns:cdr="http://schemas.openxmlformats.org/drawingml/2006/chartDrawing">
    <cdr:from>
      <cdr:x>0.04342</cdr:x>
      <cdr:y>0.92021</cdr:y>
    </cdr:from>
    <cdr:to>
      <cdr:x>0.35601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D9A8A5D-B9F7-4B6A-91DE-51026D1960A7}"/>
            </a:ext>
          </a:extLst>
        </cdr:cNvPr>
        <cdr:cNvSpPr txBox="1"/>
      </cdr:nvSpPr>
      <cdr:spPr>
        <a:xfrm xmlns:a="http://schemas.openxmlformats.org/drawingml/2006/main">
          <a:off x="285751" y="3295651"/>
          <a:ext cx="2057399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0.10854</cdr:x>
      <cdr:y>0.90426</cdr:y>
    </cdr:from>
    <cdr:to>
      <cdr:x>0.34153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C64A87D-A0CA-405F-B79F-364B17920838}"/>
            </a:ext>
          </a:extLst>
        </cdr:cNvPr>
        <cdr:cNvSpPr txBox="1"/>
      </cdr:nvSpPr>
      <cdr:spPr>
        <a:xfrm xmlns:a="http://schemas.openxmlformats.org/drawingml/2006/main">
          <a:off x="714375" y="3238501"/>
          <a:ext cx="1533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  <cdr:relSizeAnchor xmlns:cdr="http://schemas.openxmlformats.org/drawingml/2006/chartDrawing">
    <cdr:from>
      <cdr:x>0.04342</cdr:x>
      <cdr:y>0.92021</cdr:y>
    </cdr:from>
    <cdr:to>
      <cdr:x>0.35601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8565652-4572-4A53-9057-19409A8A2A09}"/>
            </a:ext>
          </a:extLst>
        </cdr:cNvPr>
        <cdr:cNvSpPr txBox="1"/>
      </cdr:nvSpPr>
      <cdr:spPr>
        <a:xfrm xmlns:a="http://schemas.openxmlformats.org/drawingml/2006/main">
          <a:off x="285751" y="3295651"/>
          <a:ext cx="2057399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100"/>
            <a:t>Allikas: Statistikaamet</a:t>
          </a:r>
        </a:p>
      </cdr:txBody>
    </cdr:sp>
  </cdr:relSizeAnchor>
</c:userShape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zoomScaleNormal="100" workbookViewId="0">
      <selection activeCell="N6" sqref="N6"/>
    </sheetView>
  </sheetViews>
  <sheetFormatPr defaultColWidth="8.85546875" defaultRowHeight="15" x14ac:dyDescent="0.25"/>
  <cols>
    <col min="2" max="13" width="10.42578125" customWidth="1"/>
    <col min="14" max="14" width="14" customWidth="1"/>
  </cols>
  <sheetData>
    <row r="1" spans="1:17" ht="15.75" thickBot="1" x14ac:dyDescent="0.3">
      <c r="B1" s="1" t="s">
        <v>34</v>
      </c>
    </row>
    <row r="2" spans="1:17" ht="15.75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4" t="s">
        <v>10</v>
      </c>
      <c r="N2" s="5" t="s">
        <v>11</v>
      </c>
      <c r="Q2" t="s">
        <v>25</v>
      </c>
    </row>
    <row r="3" spans="1:17" x14ac:dyDescent="0.25">
      <c r="A3" s="19">
        <v>2020</v>
      </c>
      <c r="B3" s="39">
        <f t="shared" ref="B3:M3" si="0">B4*0.001</f>
        <v>199.4325</v>
      </c>
      <c r="C3" s="39">
        <f t="shared" si="0"/>
        <v>187.50320000000002</v>
      </c>
      <c r="D3" s="39">
        <f t="shared" si="0"/>
        <v>219.89610000000002</v>
      </c>
      <c r="E3" s="39">
        <f t="shared" si="0"/>
        <v>197.84300000000002</v>
      </c>
      <c r="F3" s="39">
        <f t="shared" si="0"/>
        <v>204.42120000000003</v>
      </c>
      <c r="G3" s="39">
        <f t="shared" si="0"/>
        <v>183.28379999999999</v>
      </c>
      <c r="H3" s="39">
        <f t="shared" si="0"/>
        <v>146.44120000000001</v>
      </c>
      <c r="I3" s="39">
        <f t="shared" si="0"/>
        <v>176.642</v>
      </c>
      <c r="J3" s="39">
        <f t="shared" si="0"/>
        <v>222.34989999999999</v>
      </c>
      <c r="K3" s="39">
        <f t="shared" si="0"/>
        <v>217.79850000000002</v>
      </c>
      <c r="L3" s="39">
        <f t="shared" si="0"/>
        <v>211.20179999999999</v>
      </c>
      <c r="M3" s="39">
        <f t="shared" si="0"/>
        <v>183.17699999999999</v>
      </c>
      <c r="N3" s="76">
        <f>SUM(B3:M3)</f>
        <v>2349.9902000000002</v>
      </c>
    </row>
    <row r="4" spans="1:17" ht="15.75" thickBot="1" x14ac:dyDescent="0.3">
      <c r="A4" s="45" t="s">
        <v>13</v>
      </c>
      <c r="B4" s="53">
        <v>199432.5</v>
      </c>
      <c r="C4" s="53">
        <v>187503.2</v>
      </c>
      <c r="D4" s="53">
        <v>219896.1</v>
      </c>
      <c r="E4" s="61">
        <v>197843</v>
      </c>
      <c r="F4" s="53">
        <v>204421.2</v>
      </c>
      <c r="G4" s="53">
        <v>183283.8</v>
      </c>
      <c r="H4" s="53">
        <v>146441.20000000001</v>
      </c>
      <c r="I4" s="53">
        <v>176642</v>
      </c>
      <c r="J4" s="53">
        <v>222349.9</v>
      </c>
      <c r="K4" s="63">
        <v>217798.5</v>
      </c>
      <c r="L4" s="54">
        <v>211201.8</v>
      </c>
      <c r="M4" s="48">
        <v>183177</v>
      </c>
      <c r="N4" s="77"/>
    </row>
    <row r="5" spans="1:17" ht="15" customHeight="1" thickBot="1" x14ac:dyDescent="0.3">
      <c r="A5" s="45" t="s">
        <v>12</v>
      </c>
      <c r="B5" s="12">
        <f>SUM($B3:B3)</f>
        <v>199.4325</v>
      </c>
      <c r="C5" s="12">
        <f>SUM($B3:C3)</f>
        <v>386.9357</v>
      </c>
      <c r="D5" s="12">
        <f>SUM($B3:D3)</f>
        <v>606.83180000000004</v>
      </c>
      <c r="E5" s="12">
        <f>SUM($B3:E3)</f>
        <v>804.6748</v>
      </c>
      <c r="F5" s="12">
        <f>SUM($B3:F3)</f>
        <v>1009.096</v>
      </c>
      <c r="G5" s="12">
        <f>SUM($B3:G3)</f>
        <v>1192.3797999999999</v>
      </c>
      <c r="H5" s="12">
        <f>SUM($B3:H3)</f>
        <v>1338.8209999999999</v>
      </c>
      <c r="I5" s="12">
        <f>SUM($B3:I3)</f>
        <v>1515.463</v>
      </c>
      <c r="J5" s="12">
        <f>SUM($B3:J3)</f>
        <v>1737.8128999999999</v>
      </c>
      <c r="K5" s="12">
        <f>SUM($B3:K3)</f>
        <v>1955.6114</v>
      </c>
      <c r="L5" s="12">
        <f>SUM($B3:L3)</f>
        <v>2166.8132000000001</v>
      </c>
      <c r="M5" s="12">
        <f>SUM($B3:M3)</f>
        <v>2349.9902000000002</v>
      </c>
      <c r="N5" s="12"/>
    </row>
    <row r="6" spans="1:17" ht="18.75" x14ac:dyDescent="0.25">
      <c r="A6" s="19">
        <v>2021</v>
      </c>
      <c r="B6" s="39">
        <f t="shared" ref="B6:M6" si="1">B7*0.001</f>
        <v>194.85510000000002</v>
      </c>
      <c r="C6" s="39">
        <f t="shared" si="1"/>
        <v>197.01329999999999</v>
      </c>
      <c r="D6" s="39">
        <f t="shared" si="1"/>
        <v>215.26730000000001</v>
      </c>
      <c r="E6" s="39">
        <f t="shared" si="1"/>
        <v>208.8409</v>
      </c>
      <c r="F6" s="39">
        <f t="shared" si="1"/>
        <v>197.7251</v>
      </c>
      <c r="G6" s="39">
        <f>G7*0.001</f>
        <v>153.82760000000002</v>
      </c>
      <c r="H6" s="39">
        <f t="shared" si="1"/>
        <v>107.6147</v>
      </c>
      <c r="I6" s="39">
        <f t="shared" si="1"/>
        <v>191.50739999999999</v>
      </c>
      <c r="J6" s="39">
        <f t="shared" si="1"/>
        <v>209.92170000000002</v>
      </c>
      <c r="K6" s="39">
        <f t="shared" si="1"/>
        <v>190.00810000000001</v>
      </c>
      <c r="L6" s="39">
        <f t="shared" si="1"/>
        <v>208.2766</v>
      </c>
      <c r="M6" s="39">
        <f t="shared" si="1"/>
        <v>141.2243</v>
      </c>
      <c r="N6" s="50">
        <f>SUM(B6:M6)</f>
        <v>2216.0821000000001</v>
      </c>
    </row>
    <row r="7" spans="1:17" x14ac:dyDescent="0.25">
      <c r="A7" s="45" t="s">
        <v>13</v>
      </c>
      <c r="B7" s="66">
        <v>194855.1</v>
      </c>
      <c r="C7" s="66">
        <v>197013.3</v>
      </c>
      <c r="D7" s="66">
        <v>215267.3</v>
      </c>
      <c r="E7" s="66">
        <v>208840.9</v>
      </c>
      <c r="F7" s="66">
        <v>197725.1</v>
      </c>
      <c r="G7" s="66">
        <v>153827.6</v>
      </c>
      <c r="H7" s="66">
        <v>107614.7</v>
      </c>
      <c r="I7" s="66">
        <v>191507.4</v>
      </c>
      <c r="J7" s="66">
        <v>209921.7</v>
      </c>
      <c r="K7" s="66">
        <v>190008.1</v>
      </c>
      <c r="L7" s="66">
        <v>208276.6</v>
      </c>
      <c r="M7" s="66">
        <v>141224.29999999999</v>
      </c>
    </row>
    <row r="8" spans="1:17" x14ac:dyDescent="0.25">
      <c r="A8" s="45" t="s">
        <v>12</v>
      </c>
      <c r="B8" s="12">
        <f>SUM($B6:B6)</f>
        <v>194.85510000000002</v>
      </c>
      <c r="C8" s="12">
        <f>SUM($B6:C6)</f>
        <v>391.86840000000001</v>
      </c>
      <c r="D8" s="12">
        <f>SUM($B6:D6)</f>
        <v>607.13570000000004</v>
      </c>
      <c r="E8" s="12">
        <f>SUM($B6:E6)</f>
        <v>815.97660000000008</v>
      </c>
      <c r="F8" s="12">
        <f>SUM($B6:F6)</f>
        <v>1013.7017000000001</v>
      </c>
      <c r="G8" s="12">
        <f>SUM($B6:G6)</f>
        <v>1167.5293000000001</v>
      </c>
      <c r="H8" s="12">
        <f>SUM($B6:H6)</f>
        <v>1275.1440000000002</v>
      </c>
      <c r="I8" s="12">
        <f>SUM($B6:I6)</f>
        <v>1466.6514000000002</v>
      </c>
      <c r="J8" s="12">
        <f>SUM($B6:J6)</f>
        <v>1676.5731000000003</v>
      </c>
      <c r="K8" s="12">
        <f>SUM($B6:K6)</f>
        <v>1866.5812000000003</v>
      </c>
      <c r="L8" s="12">
        <f>SUM($B6:L6)</f>
        <v>2074.8578000000002</v>
      </c>
      <c r="M8" s="12">
        <f>SUM($B6:M6)</f>
        <v>2216.0821000000001</v>
      </c>
    </row>
    <row r="9" spans="1:17" x14ac:dyDescent="0.25">
      <c r="A9" s="41" t="s">
        <v>23</v>
      </c>
      <c r="B9" s="44">
        <f>(B8/B5*100)-100</f>
        <v>-2.2952126659396015</v>
      </c>
      <c r="C9" s="44">
        <f t="shared" ref="C9:M9" si="2">(C8/C5*100)-100</f>
        <v>1.274811292935766</v>
      </c>
      <c r="D9" s="44">
        <f t="shared" si="2"/>
        <v>5.0079774988716963E-2</v>
      </c>
      <c r="E9" s="44">
        <f t="shared" si="2"/>
        <v>1.4045177008152905</v>
      </c>
      <c r="F9" s="44">
        <f t="shared" si="2"/>
        <v>0.45641841806924788</v>
      </c>
      <c r="G9" s="44">
        <f t="shared" si="2"/>
        <v>-2.084109442310222</v>
      </c>
      <c r="H9" s="44">
        <f t="shared" si="2"/>
        <v>-4.7561996712032197</v>
      </c>
      <c r="I9" s="44">
        <f t="shared" si="2"/>
        <v>-3.2209034466694249</v>
      </c>
      <c r="J9" s="44">
        <f t="shared" si="2"/>
        <v>-3.5239581890547385</v>
      </c>
      <c r="K9" s="44">
        <f t="shared" si="2"/>
        <v>-4.5525506754562741</v>
      </c>
      <c r="L9" s="44">
        <f t="shared" si="2"/>
        <v>-4.2438083725906779</v>
      </c>
      <c r="M9" s="44">
        <f t="shared" si="2"/>
        <v>-5.6982407841530573</v>
      </c>
    </row>
  </sheetData>
  <mergeCells count="1">
    <mergeCell ref="N3:N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zoomScale="90" zoomScaleNormal="90" workbookViewId="0">
      <selection activeCell="N6" sqref="N6"/>
    </sheetView>
  </sheetViews>
  <sheetFormatPr defaultColWidth="8.85546875" defaultRowHeight="15" x14ac:dyDescent="0.25"/>
  <cols>
    <col min="3" max="4" width="10" customWidth="1"/>
    <col min="5" max="6" width="10.7109375" customWidth="1"/>
    <col min="7" max="7" width="10" customWidth="1"/>
    <col min="14" max="14" width="10.7109375" customWidth="1"/>
  </cols>
  <sheetData>
    <row r="1" spans="1:14" ht="15.75" thickBot="1" x14ac:dyDescent="0.3">
      <c r="B1" s="80" t="s">
        <v>26</v>
      </c>
      <c r="C1" s="80"/>
      <c r="D1" s="80"/>
      <c r="E1" s="80"/>
      <c r="F1" s="80"/>
      <c r="G1" s="80"/>
    </row>
    <row r="2" spans="1:14" ht="15.75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36" t="s">
        <v>10</v>
      </c>
      <c r="N2" s="5" t="s">
        <v>11</v>
      </c>
    </row>
    <row r="3" spans="1:14" x14ac:dyDescent="0.25">
      <c r="A3" s="6">
        <v>2020</v>
      </c>
      <c r="B3" s="39">
        <f>ROUND(B4,-3)</f>
        <v>14000</v>
      </c>
      <c r="C3" s="39">
        <f t="shared" ref="C3:M3" si="0">ROUND(C4,-3)</f>
        <v>13000</v>
      </c>
      <c r="D3" s="39">
        <f t="shared" si="0"/>
        <v>15000</v>
      </c>
      <c r="E3" s="39">
        <f t="shared" si="0"/>
        <v>14000</v>
      </c>
      <c r="F3" s="39">
        <f t="shared" si="0"/>
        <v>16000</v>
      </c>
      <c r="G3" s="39">
        <f t="shared" si="0"/>
        <v>16000</v>
      </c>
      <c r="H3" s="39">
        <f t="shared" si="0"/>
        <v>15000</v>
      </c>
      <c r="I3" s="39">
        <f t="shared" si="0"/>
        <v>15000</v>
      </c>
      <c r="J3" s="39">
        <f t="shared" si="0"/>
        <v>10000</v>
      </c>
      <c r="K3" s="39">
        <f t="shared" si="0"/>
        <v>16000</v>
      </c>
      <c r="L3" s="39">
        <f t="shared" si="0"/>
        <v>14000</v>
      </c>
      <c r="M3" s="39">
        <f t="shared" si="0"/>
        <v>16000</v>
      </c>
      <c r="N3" s="78">
        <f>SUM(B3:M3)</f>
        <v>174000</v>
      </c>
    </row>
    <row r="4" spans="1:14" x14ac:dyDescent="0.25">
      <c r="A4" s="10" t="s">
        <v>13</v>
      </c>
      <c r="B4" s="53">
        <v>13931</v>
      </c>
      <c r="C4" s="53">
        <v>12823</v>
      </c>
      <c r="D4" s="53">
        <v>15169</v>
      </c>
      <c r="E4" s="53">
        <v>14089</v>
      </c>
      <c r="F4" s="53">
        <v>15975</v>
      </c>
      <c r="G4" s="53">
        <v>15748</v>
      </c>
      <c r="H4" s="53">
        <v>14942</v>
      </c>
      <c r="I4" s="53">
        <v>14936</v>
      </c>
      <c r="J4" s="53">
        <v>9647</v>
      </c>
      <c r="K4" s="62">
        <v>16017</v>
      </c>
      <c r="L4" s="54">
        <v>14150</v>
      </c>
      <c r="M4" s="64">
        <v>16174</v>
      </c>
      <c r="N4" s="79"/>
    </row>
    <row r="5" spans="1:14" ht="15.75" thickBot="1" x14ac:dyDescent="0.3">
      <c r="A5" s="7" t="s">
        <v>12</v>
      </c>
      <c r="B5" s="30">
        <f>SUM(B3:$B$3)</f>
        <v>14000</v>
      </c>
      <c r="C5" s="30">
        <f>SUM(B3:$C$3)</f>
        <v>27000</v>
      </c>
      <c r="D5" s="31">
        <f>SUM(B3:$D$3)</f>
        <v>42000</v>
      </c>
      <c r="E5" s="30">
        <f>SUM(B3:$E$3)</f>
        <v>56000</v>
      </c>
      <c r="F5" s="31">
        <f>SUM(B3:$F$3)</f>
        <v>72000</v>
      </c>
      <c r="G5" s="30">
        <f>SUM(B3:$G$3)</f>
        <v>88000</v>
      </c>
      <c r="H5" s="31">
        <f>SUM(B3:$H$3)</f>
        <v>103000</v>
      </c>
      <c r="I5" s="30">
        <f>SUM(B3:$I$3)</f>
        <v>118000</v>
      </c>
      <c r="J5" s="31">
        <f>SUM(B3:$J$3)</f>
        <v>128000</v>
      </c>
      <c r="K5" s="30">
        <f>SUM(B3:$K$3)</f>
        <v>144000</v>
      </c>
      <c r="L5" s="30">
        <f>SUM(B3:$L$3)</f>
        <v>158000</v>
      </c>
      <c r="M5" s="31">
        <f>SUM(B3:$M$3)</f>
        <v>174000</v>
      </c>
      <c r="N5" s="79"/>
    </row>
    <row r="6" spans="1:14" x14ac:dyDescent="0.25">
      <c r="A6" s="19">
        <v>2021</v>
      </c>
      <c r="B6" s="39">
        <f>ROUND(B7,-3)</f>
        <v>16000</v>
      </c>
      <c r="C6" s="39">
        <f t="shared" ref="C6:M6" si="1">ROUND(C7,-3)</f>
        <v>14000</v>
      </c>
      <c r="D6" s="39">
        <f t="shared" si="1"/>
        <v>16000</v>
      </c>
      <c r="E6" s="39">
        <f t="shared" si="1"/>
        <v>16000</v>
      </c>
      <c r="F6" s="39">
        <f t="shared" si="1"/>
        <v>16000</v>
      </c>
      <c r="G6" s="39">
        <f t="shared" si="1"/>
        <v>15000</v>
      </c>
      <c r="H6" s="39">
        <f t="shared" si="1"/>
        <v>17000</v>
      </c>
      <c r="I6" s="39">
        <f t="shared" si="1"/>
        <v>16000</v>
      </c>
      <c r="J6" s="39">
        <f t="shared" si="1"/>
        <v>14000</v>
      </c>
      <c r="K6" s="39">
        <f t="shared" si="1"/>
        <v>16000</v>
      </c>
      <c r="L6" s="39">
        <f t="shared" si="1"/>
        <v>16000</v>
      </c>
      <c r="M6" s="39">
        <f t="shared" si="1"/>
        <v>16000</v>
      </c>
      <c r="N6" s="46">
        <f>SUM(B6:M6)</f>
        <v>188000</v>
      </c>
    </row>
    <row r="7" spans="1:14" x14ac:dyDescent="0.25">
      <c r="A7" s="45" t="s">
        <v>13</v>
      </c>
      <c r="B7" s="67">
        <v>15868</v>
      </c>
      <c r="C7" s="67">
        <v>13995</v>
      </c>
      <c r="D7" s="67">
        <v>15744</v>
      </c>
      <c r="E7" s="67">
        <v>16168</v>
      </c>
      <c r="F7" s="67">
        <v>16252</v>
      </c>
      <c r="G7" s="67">
        <v>15469</v>
      </c>
      <c r="H7" s="67">
        <v>16623</v>
      </c>
      <c r="I7" s="67">
        <v>16046</v>
      </c>
      <c r="J7" s="67">
        <v>13744</v>
      </c>
      <c r="K7" s="67">
        <v>15786</v>
      </c>
      <c r="L7" s="67">
        <v>16396</v>
      </c>
      <c r="M7" s="67">
        <v>15931</v>
      </c>
      <c r="N7" s="38"/>
    </row>
    <row r="8" spans="1:14" x14ac:dyDescent="0.25">
      <c r="A8" s="45" t="s">
        <v>12</v>
      </c>
      <c r="B8" s="29">
        <f>SUM(B$6:$B6)</f>
        <v>16000</v>
      </c>
      <c r="C8" s="16">
        <f>SUM(B$6:$C6)</f>
        <v>30000</v>
      </c>
      <c r="D8" s="29">
        <f>SUM(B$6:$D6)</f>
        <v>46000</v>
      </c>
      <c r="E8" s="16">
        <f>SUM(B$6:$E6)</f>
        <v>62000</v>
      </c>
      <c r="F8" s="29">
        <f>SUM(B$6:$F6)</f>
        <v>78000</v>
      </c>
      <c r="G8" s="16">
        <f>SUM(B$6:$G6)</f>
        <v>93000</v>
      </c>
      <c r="H8" s="29">
        <f>SUM(B$6:$H6)</f>
        <v>110000</v>
      </c>
      <c r="I8" s="16">
        <f>SUM(B$6:$I6)</f>
        <v>126000</v>
      </c>
      <c r="J8" s="29">
        <f>SUM(B$6:$J6)</f>
        <v>140000</v>
      </c>
      <c r="K8" s="16">
        <f>SUM(B$6:$K6)</f>
        <v>156000</v>
      </c>
      <c r="L8" s="29">
        <f>SUM(B$6:$L6)</f>
        <v>172000</v>
      </c>
      <c r="M8" s="16">
        <f>SUM(B$6:$M6)</f>
        <v>188000</v>
      </c>
      <c r="N8" s="38"/>
    </row>
    <row r="9" spans="1:14" ht="15.75" thickBot="1" x14ac:dyDescent="0.3">
      <c r="A9" s="41" t="s">
        <v>23</v>
      </c>
      <c r="B9" s="44">
        <f t="shared" ref="B9:M9" si="2">(B8/B5*100)-100</f>
        <v>14.285714285714278</v>
      </c>
      <c r="C9" s="44">
        <f t="shared" si="2"/>
        <v>11.111111111111114</v>
      </c>
      <c r="D9" s="44">
        <f t="shared" si="2"/>
        <v>9.5238095238095326</v>
      </c>
      <c r="E9" s="44">
        <f t="shared" si="2"/>
        <v>10.714285714285722</v>
      </c>
      <c r="F9" s="44">
        <f t="shared" si="2"/>
        <v>8.3333333333333286</v>
      </c>
      <c r="G9" s="44">
        <f t="shared" si="2"/>
        <v>5.681818181818187</v>
      </c>
      <c r="H9" s="44">
        <f t="shared" si="2"/>
        <v>6.7961165048543677</v>
      </c>
      <c r="I9" s="44">
        <f t="shared" si="2"/>
        <v>6.7796610169491629</v>
      </c>
      <c r="J9" s="44">
        <f t="shared" si="2"/>
        <v>9.375</v>
      </c>
      <c r="K9" s="44">
        <f t="shared" si="2"/>
        <v>8.3333333333333286</v>
      </c>
      <c r="L9" s="44">
        <f t="shared" si="2"/>
        <v>8.8607594936708836</v>
      </c>
      <c r="M9" s="44">
        <f t="shared" si="2"/>
        <v>8.0459770114942586</v>
      </c>
      <c r="N9" s="11"/>
    </row>
  </sheetData>
  <mergeCells count="2">
    <mergeCell ref="N3:N5"/>
    <mergeCell ref="B1:G1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workbookViewId="0">
      <selection activeCell="N6" sqref="N6"/>
    </sheetView>
  </sheetViews>
  <sheetFormatPr defaultColWidth="8.85546875" defaultRowHeight="15" x14ac:dyDescent="0.25"/>
  <sheetData>
    <row r="1" spans="1:14" ht="15.75" thickBot="1" x14ac:dyDescent="0.3">
      <c r="B1" s="80" t="s">
        <v>27</v>
      </c>
      <c r="C1" s="80"/>
      <c r="D1" s="80"/>
      <c r="E1" s="80"/>
    </row>
    <row r="2" spans="1:14" ht="15.75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36" t="s">
        <v>10</v>
      </c>
      <c r="N2" s="5" t="s">
        <v>11</v>
      </c>
    </row>
    <row r="3" spans="1:14" ht="15" customHeight="1" x14ac:dyDescent="0.25">
      <c r="A3" s="6">
        <v>2020</v>
      </c>
      <c r="B3" s="32">
        <f>ROUND(B4,-2)</f>
        <v>3900</v>
      </c>
      <c r="C3" s="29">
        <f t="shared" ref="C3:M3" si="0">ROUND(C4,-2)</f>
        <v>5600</v>
      </c>
      <c r="D3" s="29">
        <f t="shared" si="0"/>
        <v>5800</v>
      </c>
      <c r="E3" s="16">
        <f t="shared" si="0"/>
        <v>5300</v>
      </c>
      <c r="F3" s="29">
        <f t="shared" si="0"/>
        <v>5700</v>
      </c>
      <c r="G3" s="16">
        <f t="shared" si="0"/>
        <v>4400</v>
      </c>
      <c r="H3" s="29">
        <f t="shared" si="0"/>
        <v>5200</v>
      </c>
      <c r="I3" s="16">
        <f t="shared" si="0"/>
        <v>4700</v>
      </c>
      <c r="J3" s="29">
        <f t="shared" si="0"/>
        <v>5000</v>
      </c>
      <c r="K3" s="16">
        <f t="shared" si="0"/>
        <v>5100</v>
      </c>
      <c r="L3" s="29">
        <f t="shared" si="0"/>
        <v>4200</v>
      </c>
      <c r="M3" s="33">
        <f t="shared" si="0"/>
        <v>6000</v>
      </c>
      <c r="N3" s="78">
        <f>SUM(B3:M3)</f>
        <v>60900</v>
      </c>
    </row>
    <row r="4" spans="1:14" ht="15" customHeight="1" x14ac:dyDescent="0.25">
      <c r="A4" s="45" t="s">
        <v>22</v>
      </c>
      <c r="B4" s="53">
        <v>3894</v>
      </c>
      <c r="C4" s="53">
        <v>5621</v>
      </c>
      <c r="D4" s="53">
        <v>5845</v>
      </c>
      <c r="E4" s="53">
        <v>5271</v>
      </c>
      <c r="F4" s="53">
        <v>5721</v>
      </c>
      <c r="G4" s="53">
        <v>4387</v>
      </c>
      <c r="H4" s="53">
        <v>5161</v>
      </c>
      <c r="I4" s="53">
        <v>4693</v>
      </c>
      <c r="J4" s="53">
        <v>4983</v>
      </c>
      <c r="K4" s="62">
        <v>5074</v>
      </c>
      <c r="L4" s="54">
        <v>4248</v>
      </c>
      <c r="M4" s="64">
        <v>6025</v>
      </c>
      <c r="N4" s="79"/>
    </row>
    <row r="5" spans="1:14" ht="15" customHeight="1" thickBot="1" x14ac:dyDescent="0.3">
      <c r="A5" s="10" t="s">
        <v>12</v>
      </c>
      <c r="B5" s="16">
        <f>SUM(B3:$B$3)</f>
        <v>3900</v>
      </c>
      <c r="C5" s="29">
        <f>SUM(B3:$C$3)</f>
        <v>9500</v>
      </c>
      <c r="D5" s="29">
        <f>SUM(B3:$D$3)</f>
        <v>15300</v>
      </c>
      <c r="E5" s="16">
        <f>SUM(B3:$E$3)</f>
        <v>20600</v>
      </c>
      <c r="F5" s="29">
        <f>SUM(B3:$F$3)</f>
        <v>26300</v>
      </c>
      <c r="G5" s="16">
        <f>SUM(B3:$G$3)</f>
        <v>30700</v>
      </c>
      <c r="H5" s="29">
        <f>SUM(B3:$H$3)</f>
        <v>35900</v>
      </c>
      <c r="I5" s="16">
        <f>SUM(B3:$I$3)</f>
        <v>40600</v>
      </c>
      <c r="J5" s="29">
        <f>SUM(B3:$J$3)</f>
        <v>45600</v>
      </c>
      <c r="K5" s="16">
        <f>SUM(B3:$K$3)</f>
        <v>50700</v>
      </c>
      <c r="L5" s="29">
        <f>SUM(B3:$L$3)</f>
        <v>54900</v>
      </c>
      <c r="M5" s="16">
        <f>SUM(B3:$M$3)</f>
        <v>60900</v>
      </c>
      <c r="N5" s="79"/>
    </row>
    <row r="6" spans="1:14" ht="15" customHeight="1" x14ac:dyDescent="0.25">
      <c r="A6" s="19">
        <v>2021</v>
      </c>
      <c r="B6" s="35">
        <f t="shared" ref="B6:M6" si="1">ROUND(B7,-2)</f>
        <v>6100</v>
      </c>
      <c r="C6" s="35">
        <f t="shared" si="1"/>
        <v>5400</v>
      </c>
      <c r="D6" s="35">
        <f t="shared" si="1"/>
        <v>3800</v>
      </c>
      <c r="E6" s="35">
        <f t="shared" si="1"/>
        <v>6100</v>
      </c>
      <c r="F6" s="35">
        <f t="shared" si="1"/>
        <v>5500</v>
      </c>
      <c r="G6" s="35">
        <f t="shared" si="1"/>
        <v>5500</v>
      </c>
      <c r="H6" s="35">
        <f t="shared" si="1"/>
        <v>5800</v>
      </c>
      <c r="I6" s="35">
        <f t="shared" si="1"/>
        <v>4500</v>
      </c>
      <c r="J6" s="35">
        <f t="shared" si="1"/>
        <v>5700</v>
      </c>
      <c r="K6" s="35">
        <f t="shared" si="1"/>
        <v>6300</v>
      </c>
      <c r="L6" s="35">
        <f t="shared" si="1"/>
        <v>5800</v>
      </c>
      <c r="M6" s="35">
        <f t="shared" si="1"/>
        <v>6100</v>
      </c>
      <c r="N6" s="42">
        <f>SUM(B6:M6)</f>
        <v>66600</v>
      </c>
    </row>
    <row r="7" spans="1:14" ht="15" customHeight="1" x14ac:dyDescent="0.25">
      <c r="A7" s="45" t="s">
        <v>22</v>
      </c>
      <c r="B7" s="68">
        <v>6062</v>
      </c>
      <c r="C7" s="68">
        <v>5358</v>
      </c>
      <c r="D7" s="68">
        <v>3815</v>
      </c>
      <c r="E7" s="68">
        <v>6114</v>
      </c>
      <c r="F7" s="68">
        <v>5531</v>
      </c>
      <c r="G7" s="68">
        <v>5509</v>
      </c>
      <c r="H7" s="68">
        <v>5802</v>
      </c>
      <c r="I7" s="68">
        <v>4519</v>
      </c>
      <c r="J7" s="68">
        <v>5688</v>
      </c>
      <c r="K7" s="68">
        <v>6253</v>
      </c>
      <c r="L7" s="68">
        <v>5835</v>
      </c>
      <c r="M7" s="68">
        <v>6089</v>
      </c>
      <c r="N7" s="43"/>
    </row>
    <row r="8" spans="1:14" ht="15" customHeight="1" x14ac:dyDescent="0.25">
      <c r="A8" s="45" t="s">
        <v>12</v>
      </c>
      <c r="B8" s="29">
        <f>SUM(B$6:$B6)</f>
        <v>6100</v>
      </c>
      <c r="C8" s="16">
        <f>SUM(B$6:$C6)</f>
        <v>11500</v>
      </c>
      <c r="D8" s="29">
        <f>SUM(B$6:$D6)</f>
        <v>15300</v>
      </c>
      <c r="E8" s="16">
        <f>SUM(B$6:$E6)</f>
        <v>21400</v>
      </c>
      <c r="F8" s="29">
        <f>SUM(B$6:$F6)</f>
        <v>26900</v>
      </c>
      <c r="G8" s="16">
        <f>SUM(B$6:$G6)</f>
        <v>32400</v>
      </c>
      <c r="H8" s="29">
        <f>SUM(B$6:$H6)</f>
        <v>38200</v>
      </c>
      <c r="I8" s="16">
        <f>SUM(B$6:$I6)</f>
        <v>42700</v>
      </c>
      <c r="J8" s="29">
        <f>SUM(B$6:$J6)</f>
        <v>48400</v>
      </c>
      <c r="K8" s="16">
        <f>SUM(B$6:$K6)</f>
        <v>54700</v>
      </c>
      <c r="L8" s="29">
        <f>SUM(B$6:$L6)</f>
        <v>60500</v>
      </c>
      <c r="M8" s="16">
        <f>SUM(B$6:$M6)</f>
        <v>66600</v>
      </c>
      <c r="N8" s="43"/>
    </row>
    <row r="9" spans="1:14" ht="15" customHeight="1" thickBot="1" x14ac:dyDescent="0.3">
      <c r="A9" s="41" t="s">
        <v>23</v>
      </c>
      <c r="B9" s="52">
        <f t="shared" ref="B9:M9" si="2">(B8/B5*100)-100</f>
        <v>56.410256410256409</v>
      </c>
      <c r="C9" s="52">
        <f t="shared" si="2"/>
        <v>21.05263157894737</v>
      </c>
      <c r="D9" s="52">
        <f t="shared" si="2"/>
        <v>0</v>
      </c>
      <c r="E9" s="52">
        <f t="shared" si="2"/>
        <v>3.8834951456310591</v>
      </c>
      <c r="F9" s="52">
        <f t="shared" si="2"/>
        <v>2.281368821292773</v>
      </c>
      <c r="G9" s="52">
        <f t="shared" si="2"/>
        <v>5.5374592833876193</v>
      </c>
      <c r="H9" s="52">
        <f t="shared" si="2"/>
        <v>6.4066852367687943</v>
      </c>
      <c r="I9" s="52">
        <f t="shared" si="2"/>
        <v>5.1724137931034448</v>
      </c>
      <c r="J9" s="52">
        <f t="shared" si="2"/>
        <v>6.1403508771929864</v>
      </c>
      <c r="K9" s="52">
        <f t="shared" si="2"/>
        <v>7.8895463510848032</v>
      </c>
      <c r="L9" s="52">
        <f t="shared" si="2"/>
        <v>10.200364298724949</v>
      </c>
      <c r="M9" s="52">
        <f t="shared" si="2"/>
        <v>9.3596059113300498</v>
      </c>
      <c r="N9" s="11"/>
    </row>
    <row r="14" spans="1:14" x14ac:dyDescent="0.25">
      <c r="K14" s="37"/>
      <c r="L14" s="37"/>
      <c r="M14" s="37"/>
      <c r="N14" s="37"/>
    </row>
  </sheetData>
  <mergeCells count="2">
    <mergeCell ref="N3:N5"/>
    <mergeCell ref="B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zoomScale="90" zoomScaleNormal="90" workbookViewId="0">
      <selection activeCell="O11" sqref="O11"/>
    </sheetView>
  </sheetViews>
  <sheetFormatPr defaultColWidth="8.85546875" defaultRowHeight="15" x14ac:dyDescent="0.25"/>
  <cols>
    <col min="3" max="3" width="10" customWidth="1"/>
    <col min="4" max="4" width="11.140625" customWidth="1"/>
    <col min="5" max="5" width="10.85546875" customWidth="1"/>
    <col min="6" max="6" width="10.5703125" customWidth="1"/>
    <col min="7" max="7" width="11.28515625" customWidth="1"/>
    <col min="8" max="8" width="10.42578125" customWidth="1"/>
    <col min="10" max="10" width="12" customWidth="1"/>
    <col min="11" max="11" width="10.42578125" customWidth="1"/>
    <col min="12" max="12" width="10.140625" customWidth="1"/>
    <col min="13" max="14" width="10" customWidth="1"/>
    <col min="15" max="15" width="11.42578125" bestFit="1" customWidth="1"/>
  </cols>
  <sheetData>
    <row r="1" spans="1:15" ht="15.75" thickBot="1" x14ac:dyDescent="0.3">
      <c r="B1" s="81" t="s">
        <v>28</v>
      </c>
      <c r="C1" s="81"/>
      <c r="D1" s="81"/>
      <c r="E1" s="81"/>
      <c r="F1" s="81"/>
      <c r="G1" s="81"/>
    </row>
    <row r="2" spans="1:15" ht="15.75" thickBot="1" x14ac:dyDescent="0.3">
      <c r="A2" s="17"/>
      <c r="B2" s="18"/>
      <c r="C2" s="3" t="s">
        <v>0</v>
      </c>
      <c r="D2" s="14" t="s">
        <v>1</v>
      </c>
      <c r="E2" s="3" t="s">
        <v>2</v>
      </c>
      <c r="F2" s="13" t="s">
        <v>3</v>
      </c>
      <c r="G2" s="3" t="s">
        <v>4</v>
      </c>
      <c r="H2" s="3" t="s">
        <v>5</v>
      </c>
      <c r="I2" s="3" t="s">
        <v>6</v>
      </c>
      <c r="J2" s="3" t="s">
        <v>24</v>
      </c>
      <c r="K2" s="3" t="s">
        <v>7</v>
      </c>
      <c r="L2" s="3" t="s">
        <v>8</v>
      </c>
      <c r="M2" s="3" t="s">
        <v>9</v>
      </c>
      <c r="N2" s="4" t="s">
        <v>10</v>
      </c>
      <c r="O2" s="5" t="s">
        <v>11</v>
      </c>
    </row>
    <row r="3" spans="1:15" x14ac:dyDescent="0.25">
      <c r="A3" s="6">
        <v>2020</v>
      </c>
      <c r="B3" s="23" t="s">
        <v>14</v>
      </c>
      <c r="C3" s="15">
        <f>ROUND(C5,-3)</f>
        <v>104000</v>
      </c>
      <c r="D3" s="15">
        <f t="shared" ref="D3:N3" si="0">ROUND(D5,-3)</f>
        <v>104000</v>
      </c>
      <c r="E3" s="15">
        <f t="shared" si="0"/>
        <v>114000</v>
      </c>
      <c r="F3" s="15">
        <f t="shared" si="0"/>
        <v>113000</v>
      </c>
      <c r="G3" s="15">
        <f t="shared" si="0"/>
        <v>119000</v>
      </c>
      <c r="H3" s="15">
        <f t="shared" si="0"/>
        <v>99000</v>
      </c>
      <c r="I3" s="15">
        <f t="shared" si="0"/>
        <v>78000</v>
      </c>
      <c r="J3" s="15">
        <f t="shared" si="0"/>
        <v>103000</v>
      </c>
      <c r="K3" s="15">
        <f t="shared" si="0"/>
        <v>108000</v>
      </c>
      <c r="L3" s="15">
        <f t="shared" si="0"/>
        <v>118000</v>
      </c>
      <c r="M3" s="15">
        <f t="shared" si="0"/>
        <v>107000</v>
      </c>
      <c r="N3" s="15">
        <f t="shared" si="0"/>
        <v>102000</v>
      </c>
      <c r="O3" s="47"/>
    </row>
    <row r="4" spans="1:15" x14ac:dyDescent="0.25">
      <c r="A4" s="6"/>
      <c r="B4" s="23" t="s">
        <v>15</v>
      </c>
      <c r="C4" s="15">
        <f>ROUND(C6,-2)</f>
        <v>300</v>
      </c>
      <c r="D4" s="15">
        <f t="shared" ref="D4:M4" si="1">ROUND(D6,-2)</f>
        <v>300</v>
      </c>
      <c r="E4" s="15">
        <f t="shared" si="1"/>
        <v>300</v>
      </c>
      <c r="F4" s="15">
        <f t="shared" si="1"/>
        <v>300</v>
      </c>
      <c r="G4" s="15">
        <f t="shared" si="1"/>
        <v>200</v>
      </c>
      <c r="H4" s="15">
        <f t="shared" si="1"/>
        <v>200</v>
      </c>
      <c r="I4" s="15">
        <f t="shared" si="1"/>
        <v>200</v>
      </c>
      <c r="J4" s="15">
        <f t="shared" si="1"/>
        <v>300</v>
      </c>
      <c r="K4" s="15">
        <f t="shared" si="1"/>
        <v>300</v>
      </c>
      <c r="L4" s="15">
        <f t="shared" si="1"/>
        <v>300</v>
      </c>
      <c r="M4" s="15">
        <f t="shared" si="1"/>
        <v>200</v>
      </c>
      <c r="N4" s="15">
        <f>ROUND(N6,-2)</f>
        <v>300</v>
      </c>
      <c r="O4" s="9"/>
    </row>
    <row r="5" spans="1:15" x14ac:dyDescent="0.25">
      <c r="A5" s="6"/>
      <c r="B5" s="23" t="s">
        <v>16</v>
      </c>
      <c r="C5" s="55">
        <v>104413</v>
      </c>
      <c r="D5" s="55">
        <v>104308</v>
      </c>
      <c r="E5" s="55">
        <v>113520</v>
      </c>
      <c r="F5" s="55">
        <v>113083</v>
      </c>
      <c r="G5" s="55">
        <v>118668</v>
      </c>
      <c r="H5" s="55">
        <v>98604</v>
      </c>
      <c r="I5" s="55">
        <v>78224</v>
      </c>
      <c r="J5" s="55">
        <v>102922</v>
      </c>
      <c r="K5" s="55">
        <v>107895</v>
      </c>
      <c r="L5" s="65">
        <v>118493.8</v>
      </c>
      <c r="M5" s="56">
        <v>106691</v>
      </c>
      <c r="N5" s="49">
        <v>102303</v>
      </c>
      <c r="O5" s="60">
        <f>SUM(C3:N3)</f>
        <v>1269000</v>
      </c>
    </row>
    <row r="6" spans="1:15" x14ac:dyDescent="0.25">
      <c r="A6" s="6"/>
      <c r="B6" s="23" t="s">
        <v>17</v>
      </c>
      <c r="C6" s="55">
        <v>304.39999999999998</v>
      </c>
      <c r="D6" s="55">
        <v>332.2</v>
      </c>
      <c r="E6" s="55">
        <v>296</v>
      </c>
      <c r="F6" s="55">
        <v>281.8</v>
      </c>
      <c r="G6" s="55">
        <v>220</v>
      </c>
      <c r="H6" s="55">
        <v>150.69999999999999</v>
      </c>
      <c r="I6" s="55">
        <v>177.7</v>
      </c>
      <c r="J6" s="55">
        <v>265.10000000000002</v>
      </c>
      <c r="K6" s="55">
        <v>258.3</v>
      </c>
      <c r="L6" s="65">
        <v>304.89999999999998</v>
      </c>
      <c r="M6" s="56">
        <v>220.2</v>
      </c>
      <c r="N6" s="49">
        <v>256.3</v>
      </c>
      <c r="O6" s="60">
        <f>SUM(C4:N4)</f>
        <v>3200</v>
      </c>
    </row>
    <row r="7" spans="1:15" x14ac:dyDescent="0.25">
      <c r="A7" s="6"/>
      <c r="B7" s="23" t="s">
        <v>18</v>
      </c>
      <c r="C7" s="16">
        <f>SUM($C3:C$3)</f>
        <v>104000</v>
      </c>
      <c r="D7" s="16">
        <f>SUM($C3:D$3)</f>
        <v>208000</v>
      </c>
      <c r="E7" s="16">
        <f>SUM($C3:E$3)</f>
        <v>322000</v>
      </c>
      <c r="F7" s="16">
        <f>SUM($C3:F$3)</f>
        <v>435000</v>
      </c>
      <c r="G7" s="16">
        <f>SUM($C3:G$3)</f>
        <v>554000</v>
      </c>
      <c r="H7" s="16">
        <f>SUM($C3:H$3)</f>
        <v>653000</v>
      </c>
      <c r="I7" s="16">
        <f>SUM($C3:I$3)</f>
        <v>731000</v>
      </c>
      <c r="J7" s="16">
        <f>SUM($C3:J$3)</f>
        <v>834000</v>
      </c>
      <c r="K7" s="16">
        <f>SUM($C3:K$3)</f>
        <v>942000</v>
      </c>
      <c r="L7" s="16">
        <f>SUM($C3:L$3)</f>
        <v>1060000</v>
      </c>
      <c r="M7" s="16">
        <f>SUM($C3:M$3)</f>
        <v>1167000</v>
      </c>
      <c r="N7" s="16">
        <f>SUM($C3:N$3)</f>
        <v>1269000</v>
      </c>
      <c r="O7" s="9"/>
    </row>
    <row r="8" spans="1:15" ht="15.75" thickBot="1" x14ac:dyDescent="0.3">
      <c r="A8" s="6"/>
      <c r="B8" s="23" t="s">
        <v>19</v>
      </c>
      <c r="C8" s="16">
        <f>SUM($C4:C$4)</f>
        <v>300</v>
      </c>
      <c r="D8" s="16">
        <f>SUM($C4:D$4)</f>
        <v>600</v>
      </c>
      <c r="E8" s="16">
        <f>SUM($C4:E$4)</f>
        <v>900</v>
      </c>
      <c r="F8" s="16">
        <f>SUM($C4:F$4)</f>
        <v>1200</v>
      </c>
      <c r="G8" s="16">
        <f>SUM($C4:G$4)</f>
        <v>1400</v>
      </c>
      <c r="H8" s="16">
        <f>SUM($C4:H$4)</f>
        <v>1600</v>
      </c>
      <c r="I8" s="16">
        <f>SUM($C4:I$4)</f>
        <v>1800</v>
      </c>
      <c r="J8" s="16">
        <f>SUM($C4:J$4)</f>
        <v>2100</v>
      </c>
      <c r="K8" s="16">
        <f>SUM($C4:K$4)</f>
        <v>2400</v>
      </c>
      <c r="L8" s="16">
        <f>SUM($C4:L$4)</f>
        <v>2700</v>
      </c>
      <c r="M8" s="16">
        <f>SUM($C4:M$4)</f>
        <v>2900</v>
      </c>
      <c r="N8" s="16">
        <f>SUM($C4:N$4)</f>
        <v>3200</v>
      </c>
      <c r="O8" s="11"/>
    </row>
    <row r="9" spans="1:15" x14ac:dyDescent="0.25">
      <c r="A9" s="8">
        <v>2021</v>
      </c>
      <c r="B9" s="22" t="s">
        <v>14</v>
      </c>
      <c r="C9" s="20">
        <f>ROUND(C11,-3)</f>
        <v>102000</v>
      </c>
      <c r="D9" s="20">
        <f t="shared" ref="D9:N9" si="2">ROUND(D11,-3)</f>
        <v>105000</v>
      </c>
      <c r="E9" s="20">
        <f t="shared" si="2"/>
        <v>118000</v>
      </c>
      <c r="F9" s="20">
        <f t="shared" si="2"/>
        <v>117000</v>
      </c>
      <c r="G9" s="20">
        <f t="shared" si="2"/>
        <v>120000</v>
      </c>
      <c r="H9" s="20">
        <f t="shared" si="2"/>
        <v>88000</v>
      </c>
      <c r="I9" s="20">
        <f t="shared" si="2"/>
        <v>63000</v>
      </c>
      <c r="J9" s="20">
        <f t="shared" si="2"/>
        <v>105000</v>
      </c>
      <c r="K9" s="20">
        <f t="shared" si="2"/>
        <v>116000</v>
      </c>
      <c r="L9" s="20">
        <f t="shared" si="2"/>
        <v>118000</v>
      </c>
      <c r="M9" s="20">
        <f t="shared" si="2"/>
        <v>110000</v>
      </c>
      <c r="N9" s="20">
        <f t="shared" si="2"/>
        <v>98000</v>
      </c>
      <c r="O9" s="9"/>
    </row>
    <row r="10" spans="1:15" x14ac:dyDescent="0.25">
      <c r="A10" s="6"/>
      <c r="B10" s="23" t="s">
        <v>15</v>
      </c>
      <c r="C10" s="16">
        <f t="shared" ref="C10:N10" si="3">ROUND(C12,-2)</f>
        <v>400</v>
      </c>
      <c r="D10" s="16">
        <f t="shared" si="3"/>
        <v>300</v>
      </c>
      <c r="E10" s="16">
        <f t="shared" si="3"/>
        <v>300</v>
      </c>
      <c r="F10" s="16">
        <f t="shared" si="3"/>
        <v>300</v>
      </c>
      <c r="G10" s="16">
        <f t="shared" si="3"/>
        <v>300</v>
      </c>
      <c r="H10" s="16">
        <f t="shared" si="3"/>
        <v>300</v>
      </c>
      <c r="I10" s="16">
        <f t="shared" si="3"/>
        <v>300</v>
      </c>
      <c r="J10" s="16">
        <f>ROUND(J12,-2)</f>
        <v>300</v>
      </c>
      <c r="K10" s="16">
        <f t="shared" si="3"/>
        <v>300</v>
      </c>
      <c r="L10" s="16">
        <f t="shared" si="3"/>
        <v>500</v>
      </c>
      <c r="M10" s="16">
        <f t="shared" si="3"/>
        <v>700</v>
      </c>
      <c r="N10" s="16">
        <f t="shared" si="3"/>
        <v>400</v>
      </c>
      <c r="O10" s="9"/>
    </row>
    <row r="11" spans="1:15" x14ac:dyDescent="0.25">
      <c r="A11" s="6"/>
      <c r="B11" s="23" t="s">
        <v>16</v>
      </c>
      <c r="C11" s="69">
        <v>101767.9</v>
      </c>
      <c r="D11" s="69">
        <v>105434.9</v>
      </c>
      <c r="E11" s="69">
        <v>117768</v>
      </c>
      <c r="F11" s="69">
        <v>116679.8</v>
      </c>
      <c r="G11" s="69">
        <v>120444</v>
      </c>
      <c r="H11" s="69">
        <v>87517.6</v>
      </c>
      <c r="I11" s="69">
        <v>63163.8</v>
      </c>
      <c r="J11" s="69">
        <v>104955.7</v>
      </c>
      <c r="K11" s="69">
        <v>115892.7</v>
      </c>
      <c r="L11" s="69">
        <v>118152</v>
      </c>
      <c r="M11" s="69">
        <v>110451.8</v>
      </c>
      <c r="N11" s="69">
        <v>98326</v>
      </c>
      <c r="O11" s="60">
        <f>SUM(C9:N9)</f>
        <v>1260000</v>
      </c>
    </row>
    <row r="12" spans="1:15" x14ac:dyDescent="0.25">
      <c r="A12" s="6"/>
      <c r="B12" s="23" t="s">
        <v>17</v>
      </c>
      <c r="C12" s="70">
        <v>351.7</v>
      </c>
      <c r="D12" s="70">
        <v>301.3</v>
      </c>
      <c r="E12" s="70">
        <v>335.2</v>
      </c>
      <c r="F12" s="70">
        <v>328.1</v>
      </c>
      <c r="G12" s="70">
        <v>289.10000000000002</v>
      </c>
      <c r="H12" s="70">
        <v>291.60000000000002</v>
      </c>
      <c r="I12" s="70">
        <v>339.4</v>
      </c>
      <c r="J12" s="70">
        <v>348.7</v>
      </c>
      <c r="K12" s="70">
        <v>335.7</v>
      </c>
      <c r="L12" s="70">
        <v>513.20000000000005</v>
      </c>
      <c r="M12" s="70">
        <v>652</v>
      </c>
      <c r="N12" s="70">
        <v>381.8</v>
      </c>
      <c r="O12" s="60">
        <f>SUM(C10:N10)</f>
        <v>4400</v>
      </c>
    </row>
    <row r="13" spans="1:15" x14ac:dyDescent="0.25">
      <c r="A13" s="6"/>
      <c r="B13" s="23" t="s">
        <v>18</v>
      </c>
      <c r="C13" s="16">
        <f>SUM(C9)</f>
        <v>102000</v>
      </c>
      <c r="D13" s="16">
        <f>SUM(C9:D9)</f>
        <v>207000</v>
      </c>
      <c r="E13" s="16">
        <f>SUM(C9:E9)</f>
        <v>325000</v>
      </c>
      <c r="F13" s="16">
        <f>SUM(C9:F9)</f>
        <v>442000</v>
      </c>
      <c r="G13" s="16">
        <f>SUM(C9:G9)</f>
        <v>562000</v>
      </c>
      <c r="H13" s="16">
        <f>SUM(C9:H9)</f>
        <v>650000</v>
      </c>
      <c r="I13" s="16">
        <f>SUM(C9:I9)</f>
        <v>713000</v>
      </c>
      <c r="J13" s="16">
        <f>SUM(C9:J9)</f>
        <v>818000</v>
      </c>
      <c r="K13" s="16">
        <f>SUM(C9:K9)</f>
        <v>934000</v>
      </c>
      <c r="L13" s="16">
        <f>SUM(C9:L9)</f>
        <v>1052000</v>
      </c>
      <c r="M13" s="16">
        <f>SUM(C9:M9)</f>
        <v>1162000</v>
      </c>
      <c r="N13" s="16">
        <f>SUM(C9:N9)</f>
        <v>1260000</v>
      </c>
      <c r="O13" s="9"/>
    </row>
    <row r="14" spans="1:15" x14ac:dyDescent="0.25">
      <c r="A14" s="6"/>
      <c r="B14" s="23" t="s">
        <v>19</v>
      </c>
      <c r="C14" s="16">
        <f>SUM(C10)</f>
        <v>400</v>
      </c>
      <c r="D14" s="16">
        <f>SUM(C10:D10)</f>
        <v>700</v>
      </c>
      <c r="E14" s="16">
        <f>SUM(C10:E10)</f>
        <v>1000</v>
      </c>
      <c r="F14" s="16">
        <f>SUM(C10:F10)</f>
        <v>1300</v>
      </c>
      <c r="G14" s="16">
        <f>SUM(C10:G10)</f>
        <v>1600</v>
      </c>
      <c r="H14" s="16">
        <f>SUM(C10:H10)</f>
        <v>1900</v>
      </c>
      <c r="I14" s="16">
        <f>SUM(C10:I10)</f>
        <v>2200</v>
      </c>
      <c r="J14" s="16">
        <f>SUM(C10:J10)</f>
        <v>2500</v>
      </c>
      <c r="K14" s="16">
        <f>SUM(C10:K10)</f>
        <v>2800</v>
      </c>
      <c r="L14" s="16">
        <f>SUM(C10:L10)</f>
        <v>3300</v>
      </c>
      <c r="M14" s="16">
        <f>SUM(C10:M10)</f>
        <v>4000</v>
      </c>
      <c r="N14" s="16">
        <f>SUM(C10:N10)</f>
        <v>4400</v>
      </c>
      <c r="O14" s="9"/>
    </row>
    <row r="15" spans="1:15" x14ac:dyDescent="0.25">
      <c r="A15" s="6"/>
      <c r="B15" s="23" t="s">
        <v>20</v>
      </c>
      <c r="C15" s="37">
        <f t="shared" ref="C15:N16" si="4">(C13/C7*100)-100</f>
        <v>-1.923076923076934</v>
      </c>
      <c r="D15" s="37">
        <f t="shared" si="4"/>
        <v>-0.4807692307692264</v>
      </c>
      <c r="E15" s="37">
        <f t="shared" si="4"/>
        <v>0.93167701863355035</v>
      </c>
      <c r="F15" s="37">
        <f t="shared" si="4"/>
        <v>1.6091954022988517</v>
      </c>
      <c r="G15" s="37">
        <f t="shared" si="4"/>
        <v>1.4440433212996311</v>
      </c>
      <c r="H15" s="37">
        <f t="shared" si="4"/>
        <v>-0.45941807044410155</v>
      </c>
      <c r="I15" s="37">
        <f t="shared" si="4"/>
        <v>-2.4623803009575909</v>
      </c>
      <c r="J15" s="37">
        <f t="shared" si="4"/>
        <v>-1.9184652278177481</v>
      </c>
      <c r="K15" s="37">
        <f t="shared" si="4"/>
        <v>-0.84925690021231048</v>
      </c>
      <c r="L15" s="37">
        <f t="shared" si="4"/>
        <v>-0.75471698113207708</v>
      </c>
      <c r="M15" s="37">
        <f t="shared" si="4"/>
        <v>-0.42844901456726348</v>
      </c>
      <c r="N15" s="37">
        <f t="shared" si="4"/>
        <v>-0.7092198581560325</v>
      </c>
      <c r="O15" s="9"/>
    </row>
    <row r="16" spans="1:15" ht="15.75" thickBot="1" x14ac:dyDescent="0.3">
      <c r="A16" s="21"/>
      <c r="B16" s="24" t="s">
        <v>21</v>
      </c>
      <c r="C16" s="51">
        <f t="shared" si="4"/>
        <v>33.333333333333314</v>
      </c>
      <c r="D16" s="51">
        <f t="shared" si="4"/>
        <v>16.666666666666671</v>
      </c>
      <c r="E16" s="51">
        <f t="shared" si="4"/>
        <v>11.111111111111114</v>
      </c>
      <c r="F16" s="51">
        <f t="shared" si="4"/>
        <v>8.3333333333333286</v>
      </c>
      <c r="G16" s="51">
        <f t="shared" si="4"/>
        <v>14.285714285714278</v>
      </c>
      <c r="H16" s="51">
        <f t="shared" si="4"/>
        <v>18.75</v>
      </c>
      <c r="I16" s="51">
        <f t="shared" si="4"/>
        <v>22.222222222222229</v>
      </c>
      <c r="J16" s="51">
        <f t="shared" si="4"/>
        <v>19.047619047619051</v>
      </c>
      <c r="K16" s="51">
        <f t="shared" si="4"/>
        <v>16.666666666666671</v>
      </c>
      <c r="L16" s="51">
        <f t="shared" si="4"/>
        <v>22.222222222222229</v>
      </c>
      <c r="M16" s="51">
        <f t="shared" si="4"/>
        <v>37.931034482758633</v>
      </c>
      <c r="N16" s="51">
        <f t="shared" si="4"/>
        <v>37.5</v>
      </c>
      <c r="O16" s="11"/>
    </row>
  </sheetData>
  <mergeCells count="1">
    <mergeCell ref="B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"/>
  <sheetViews>
    <sheetView workbookViewId="0">
      <selection activeCell="N6" sqref="N6:N8"/>
    </sheetView>
  </sheetViews>
  <sheetFormatPr defaultColWidth="8.85546875" defaultRowHeight="15" x14ac:dyDescent="0.25"/>
  <cols>
    <col min="14" max="14" width="10.28515625" customWidth="1"/>
  </cols>
  <sheetData>
    <row r="1" spans="1:14" ht="15" customHeight="1" thickBot="1" x14ac:dyDescent="0.3">
      <c r="B1" s="80" t="s">
        <v>29</v>
      </c>
      <c r="C1" s="80"/>
      <c r="D1" s="80"/>
      <c r="E1" s="80"/>
    </row>
    <row r="2" spans="1:14" ht="15" customHeight="1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36" t="s">
        <v>10</v>
      </c>
      <c r="N2" s="5" t="s">
        <v>11</v>
      </c>
    </row>
    <row r="3" spans="1:14" x14ac:dyDescent="0.25">
      <c r="A3" s="6">
        <v>2020</v>
      </c>
      <c r="B3" s="29">
        <f>ROUND(B4,-2)</f>
        <v>12000</v>
      </c>
      <c r="C3" s="16">
        <f t="shared" ref="C3:M3" si="0">ROUND(C4,-2)</f>
        <v>12500</v>
      </c>
      <c r="D3" s="29">
        <f t="shared" si="0"/>
        <v>13600</v>
      </c>
      <c r="E3" s="16">
        <f t="shared" si="0"/>
        <v>15800</v>
      </c>
      <c r="F3" s="29">
        <f t="shared" si="0"/>
        <v>16800</v>
      </c>
      <c r="G3" s="16">
        <f t="shared" si="0"/>
        <v>11500</v>
      </c>
      <c r="H3" s="29">
        <f t="shared" si="0"/>
        <v>8300</v>
      </c>
      <c r="I3" s="16">
        <f t="shared" si="0"/>
        <v>13400</v>
      </c>
      <c r="J3" s="29">
        <f t="shared" si="0"/>
        <v>14500</v>
      </c>
      <c r="K3" s="16">
        <f t="shared" si="0"/>
        <v>15500</v>
      </c>
      <c r="L3" s="29">
        <f t="shared" si="0"/>
        <v>14700</v>
      </c>
      <c r="M3" s="33">
        <f t="shared" si="0"/>
        <v>12600</v>
      </c>
      <c r="N3" s="78">
        <f>SUM(B3:M3)</f>
        <v>161200</v>
      </c>
    </row>
    <row r="4" spans="1:14" x14ac:dyDescent="0.25">
      <c r="A4" s="10" t="s">
        <v>22</v>
      </c>
      <c r="B4" s="53">
        <v>12002</v>
      </c>
      <c r="C4" s="53">
        <v>12509</v>
      </c>
      <c r="D4" s="53">
        <v>13615.4</v>
      </c>
      <c r="E4" s="53">
        <v>15802.2</v>
      </c>
      <c r="F4" s="53">
        <v>16817.5</v>
      </c>
      <c r="G4" s="53">
        <v>11450.2</v>
      </c>
      <c r="H4" s="53">
        <v>8332.5</v>
      </c>
      <c r="I4" s="53">
        <v>13421</v>
      </c>
      <c r="J4" s="53">
        <v>14476</v>
      </c>
      <c r="K4" s="62">
        <v>15473</v>
      </c>
      <c r="L4" s="54">
        <v>14665</v>
      </c>
      <c r="M4" s="48">
        <v>12579</v>
      </c>
      <c r="N4" s="79"/>
    </row>
    <row r="5" spans="1:14" ht="14.25" customHeight="1" thickBot="1" x14ac:dyDescent="0.3">
      <c r="A5" s="7" t="s">
        <v>12</v>
      </c>
      <c r="B5" s="30">
        <f>SUM(B3:$B$3)</f>
        <v>12000</v>
      </c>
      <c r="C5" s="31">
        <f>SUM(B3:$C$3)</f>
        <v>24500</v>
      </c>
      <c r="D5" s="30">
        <f>SUM(B3:$D$3)</f>
        <v>38100</v>
      </c>
      <c r="E5" s="31">
        <f>SUM(B3:$E$3)</f>
        <v>53900</v>
      </c>
      <c r="F5" s="30">
        <f>SUM(B3:$F$3)</f>
        <v>70700</v>
      </c>
      <c r="G5" s="31">
        <f>SUM(B3:$G$3)</f>
        <v>82200</v>
      </c>
      <c r="H5" s="30">
        <f>SUM(B3:$H$3)</f>
        <v>90500</v>
      </c>
      <c r="I5" s="31">
        <f>SUM(B3:$I$3)</f>
        <v>103900</v>
      </c>
      <c r="J5" s="30">
        <f>SUM(B3:$J$3)</f>
        <v>118400</v>
      </c>
      <c r="K5" s="31">
        <f>SUM(B3:$K$3)</f>
        <v>133900</v>
      </c>
      <c r="L5" s="30">
        <f>SUM(B3:$L$3)</f>
        <v>148600</v>
      </c>
      <c r="M5" s="31">
        <f>SUM(B3:$M$3)</f>
        <v>161200</v>
      </c>
      <c r="N5" s="79"/>
    </row>
    <row r="6" spans="1:14" ht="15" customHeight="1" x14ac:dyDescent="0.25">
      <c r="A6" s="8">
        <v>2021</v>
      </c>
      <c r="B6" s="20">
        <f t="shared" ref="B6:M6" si="1">ROUND(B7,-2)</f>
        <v>14800</v>
      </c>
      <c r="C6" s="35">
        <f t="shared" si="1"/>
        <v>15800</v>
      </c>
      <c r="D6" s="35">
        <f t="shared" si="1"/>
        <v>18900</v>
      </c>
      <c r="E6" s="35">
        <f t="shared" si="1"/>
        <v>17100</v>
      </c>
      <c r="F6" s="35">
        <f t="shared" si="1"/>
        <v>17600</v>
      </c>
      <c r="G6" s="35">
        <f t="shared" si="1"/>
        <v>11100</v>
      </c>
      <c r="H6" s="35">
        <f t="shared" si="1"/>
        <v>15800</v>
      </c>
      <c r="I6" s="35">
        <f>ROUND(I7,-2)</f>
        <v>15000</v>
      </c>
      <c r="J6" s="35">
        <f t="shared" si="1"/>
        <v>11100</v>
      </c>
      <c r="K6" s="35">
        <f t="shared" si="1"/>
        <v>17500</v>
      </c>
      <c r="L6" s="35">
        <f t="shared" si="1"/>
        <v>18400</v>
      </c>
      <c r="M6" s="35">
        <f t="shared" si="1"/>
        <v>13100</v>
      </c>
      <c r="N6" s="78">
        <f>SUM(B6:M6)</f>
        <v>186200</v>
      </c>
    </row>
    <row r="7" spans="1:14" ht="16.5" customHeight="1" x14ac:dyDescent="0.25">
      <c r="A7" s="10" t="s">
        <v>22</v>
      </c>
      <c r="B7" s="71">
        <v>14840</v>
      </c>
      <c r="C7" s="71">
        <v>15807.9</v>
      </c>
      <c r="D7" s="71">
        <v>18904.2</v>
      </c>
      <c r="E7" s="71">
        <v>17146.8</v>
      </c>
      <c r="F7" s="71">
        <v>17625.5</v>
      </c>
      <c r="G7" s="71">
        <v>11142.7</v>
      </c>
      <c r="H7" s="71">
        <v>15794</v>
      </c>
      <c r="I7" s="71">
        <v>14991.2</v>
      </c>
      <c r="J7" s="71">
        <v>11053.9</v>
      </c>
      <c r="K7" s="71">
        <v>17532</v>
      </c>
      <c r="L7" s="71">
        <v>18424</v>
      </c>
      <c r="M7" s="71">
        <v>13058</v>
      </c>
      <c r="N7" s="79"/>
    </row>
    <row r="8" spans="1:14" ht="15" customHeight="1" x14ac:dyDescent="0.25">
      <c r="A8" s="10" t="s">
        <v>12</v>
      </c>
      <c r="B8" s="16">
        <f>SUM(B$6:$B6)</f>
        <v>14800</v>
      </c>
      <c r="C8" s="29">
        <f>SUM(B$6:$C6)</f>
        <v>30600</v>
      </c>
      <c r="D8" s="16">
        <f>SUM(B$6:$D6)</f>
        <v>49500</v>
      </c>
      <c r="E8" s="29">
        <f>SUM(B$6:$E6)</f>
        <v>66600</v>
      </c>
      <c r="F8" s="16">
        <f>SUM(B$6:$F6)</f>
        <v>84200</v>
      </c>
      <c r="G8" s="29">
        <f>SUM(B$6:$G6)</f>
        <v>95300</v>
      </c>
      <c r="H8" s="16">
        <f>SUM(B$6:$H6)</f>
        <v>111100</v>
      </c>
      <c r="I8" s="29">
        <f>SUM(B$6:$I6)</f>
        <v>126100</v>
      </c>
      <c r="J8" s="16">
        <f>SUM(B$6:$J6)</f>
        <v>137200</v>
      </c>
      <c r="K8" s="29">
        <f>SUM(B$6:$K6)</f>
        <v>154700</v>
      </c>
      <c r="L8" s="16">
        <f>SUM(B$6:$L6)</f>
        <v>173100</v>
      </c>
      <c r="M8" s="32">
        <f>SUM(B$6:$M6)</f>
        <v>186200</v>
      </c>
      <c r="N8" s="79"/>
    </row>
    <row r="9" spans="1:14" ht="15" customHeight="1" thickBot="1" x14ac:dyDescent="0.3">
      <c r="A9" s="7" t="s">
        <v>23</v>
      </c>
      <c r="B9" s="51">
        <f t="shared" ref="B9:M9" si="2">(B8/B5*100)-100</f>
        <v>23.333333333333343</v>
      </c>
      <c r="C9" s="52">
        <f t="shared" si="2"/>
        <v>24.897959183673478</v>
      </c>
      <c r="D9" s="52">
        <f t="shared" si="2"/>
        <v>29.921259842519675</v>
      </c>
      <c r="E9" s="52">
        <f t="shared" si="2"/>
        <v>23.56215213358071</v>
      </c>
      <c r="F9" s="52">
        <f t="shared" si="2"/>
        <v>19.094766619519106</v>
      </c>
      <c r="G9" s="52">
        <f t="shared" si="2"/>
        <v>15.93673965936739</v>
      </c>
      <c r="H9" s="52">
        <f t="shared" si="2"/>
        <v>22.762430939226519</v>
      </c>
      <c r="I9" s="52">
        <f t="shared" si="2"/>
        <v>21.366698748796935</v>
      </c>
      <c r="J9" s="52">
        <f>(J8/J5*100)-100</f>
        <v>15.878378378378372</v>
      </c>
      <c r="K9" s="52">
        <f t="shared" si="2"/>
        <v>15.533980582524265</v>
      </c>
      <c r="L9" s="52">
        <f t="shared" si="2"/>
        <v>16.487213997308217</v>
      </c>
      <c r="M9" s="52">
        <f t="shared" si="2"/>
        <v>15.50868486352357</v>
      </c>
      <c r="N9" s="11"/>
    </row>
    <row r="10" spans="1:14" x14ac:dyDescent="0.25">
      <c r="C10" s="40"/>
    </row>
  </sheetData>
  <mergeCells count="3">
    <mergeCell ref="N3:N5"/>
    <mergeCell ref="B1:E1"/>
    <mergeCell ref="N6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"/>
  <sheetViews>
    <sheetView workbookViewId="0">
      <selection activeCell="N6" sqref="N6:N8"/>
    </sheetView>
  </sheetViews>
  <sheetFormatPr defaultColWidth="8.85546875" defaultRowHeight="15" x14ac:dyDescent="0.25"/>
  <cols>
    <col min="14" max="14" width="10.42578125" customWidth="1"/>
  </cols>
  <sheetData>
    <row r="1" spans="1:14" ht="15" customHeight="1" thickBot="1" x14ac:dyDescent="0.3">
      <c r="B1" s="80" t="s">
        <v>30</v>
      </c>
      <c r="C1" s="80"/>
      <c r="D1" s="80"/>
      <c r="E1" s="80"/>
    </row>
    <row r="2" spans="1:14" ht="15" customHeight="1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36" t="s">
        <v>10</v>
      </c>
      <c r="N2" s="5" t="s">
        <v>11</v>
      </c>
    </row>
    <row r="3" spans="1:14" x14ac:dyDescent="0.25">
      <c r="A3" s="6">
        <v>2020</v>
      </c>
      <c r="B3" s="29">
        <f>ROUND(B4,-2)</f>
        <v>5300</v>
      </c>
      <c r="C3" s="16">
        <f t="shared" ref="C3:M3" si="0">ROUND(C4,-2)</f>
        <v>4900</v>
      </c>
      <c r="D3" s="29">
        <f t="shared" si="0"/>
        <v>6100</v>
      </c>
      <c r="E3" s="16">
        <f t="shared" si="0"/>
        <v>4600</v>
      </c>
      <c r="F3" s="29">
        <f t="shared" si="0"/>
        <v>3800</v>
      </c>
      <c r="G3" s="16">
        <f t="shared" si="0"/>
        <v>3600</v>
      </c>
      <c r="H3" s="29">
        <f t="shared" si="0"/>
        <v>2700</v>
      </c>
      <c r="I3" s="16">
        <f t="shared" si="0"/>
        <v>4400</v>
      </c>
      <c r="J3" s="29">
        <f t="shared" si="0"/>
        <v>6700</v>
      </c>
      <c r="K3" s="16">
        <f t="shared" si="0"/>
        <v>5700</v>
      </c>
      <c r="L3" s="29">
        <f t="shared" si="0"/>
        <v>6300</v>
      </c>
      <c r="M3" s="33">
        <f t="shared" si="0"/>
        <v>4800</v>
      </c>
      <c r="N3" s="78">
        <f>SUM(B3:M3)</f>
        <v>58900</v>
      </c>
    </row>
    <row r="4" spans="1:14" x14ac:dyDescent="0.25">
      <c r="A4" s="10" t="s">
        <v>22</v>
      </c>
      <c r="B4" s="53">
        <v>5333.6</v>
      </c>
      <c r="C4" s="53">
        <v>4930.2</v>
      </c>
      <c r="D4" s="53">
        <v>6141.5</v>
      </c>
      <c r="E4" s="53">
        <v>4562.3</v>
      </c>
      <c r="F4" s="53">
        <v>3845.1</v>
      </c>
      <c r="G4" s="53">
        <v>3641.1</v>
      </c>
      <c r="H4" s="53">
        <v>2699.4</v>
      </c>
      <c r="I4" s="53">
        <v>4372.5</v>
      </c>
      <c r="J4" s="53">
        <v>6686</v>
      </c>
      <c r="K4" s="62">
        <v>5733.8</v>
      </c>
      <c r="L4" s="54">
        <v>6311.8</v>
      </c>
      <c r="M4" s="48">
        <v>4760.8</v>
      </c>
      <c r="N4" s="79"/>
    </row>
    <row r="5" spans="1:14" ht="15" customHeight="1" thickBot="1" x14ac:dyDescent="0.3">
      <c r="A5" s="7" t="s">
        <v>12</v>
      </c>
      <c r="B5" s="30">
        <f>SUM(B3:$B$3)</f>
        <v>5300</v>
      </c>
      <c r="C5" s="31">
        <f>SUM(B3:$C$3)</f>
        <v>10200</v>
      </c>
      <c r="D5" s="30">
        <f>SUM(B3:$D$3)</f>
        <v>16300</v>
      </c>
      <c r="E5" s="31">
        <f>SUM(B3:$E$3)</f>
        <v>20900</v>
      </c>
      <c r="F5" s="30">
        <f>SUM(B3:$F$3)</f>
        <v>24700</v>
      </c>
      <c r="G5" s="31">
        <f>SUM(B3:$G$3)</f>
        <v>28300</v>
      </c>
      <c r="H5" s="30">
        <f>SUM(B3:$H$3)</f>
        <v>31000</v>
      </c>
      <c r="I5" s="31">
        <f>SUM(B3:$I$3)</f>
        <v>35400</v>
      </c>
      <c r="J5" s="30">
        <f>SUM(B3:$J$3)</f>
        <v>42100</v>
      </c>
      <c r="K5" s="31">
        <f>SUM(B3:$K$3)</f>
        <v>47800</v>
      </c>
      <c r="L5" s="30">
        <f>SUM(B3:$L$3)</f>
        <v>54100</v>
      </c>
      <c r="M5" s="31">
        <f>SUM(B3:$M$3)</f>
        <v>58900</v>
      </c>
      <c r="N5" s="79"/>
    </row>
    <row r="6" spans="1:14" ht="15" customHeight="1" x14ac:dyDescent="0.25">
      <c r="A6" s="8">
        <v>2021</v>
      </c>
      <c r="B6" s="20">
        <f t="shared" ref="B6:M6" si="1">ROUND(B7,-2)</f>
        <v>7300</v>
      </c>
      <c r="C6" s="35">
        <f t="shared" si="1"/>
        <v>6300</v>
      </c>
      <c r="D6" s="35">
        <f t="shared" si="1"/>
        <v>6900</v>
      </c>
      <c r="E6" s="35">
        <f t="shared" si="1"/>
        <v>8000</v>
      </c>
      <c r="F6" s="35">
        <f t="shared" si="1"/>
        <v>9000</v>
      </c>
      <c r="G6" s="35">
        <f t="shared" si="1"/>
        <v>7000</v>
      </c>
      <c r="H6" s="35">
        <f t="shared" si="1"/>
        <v>3900</v>
      </c>
      <c r="I6" s="35">
        <f t="shared" si="1"/>
        <v>6000</v>
      </c>
      <c r="J6" s="35">
        <f t="shared" si="1"/>
        <v>7900</v>
      </c>
      <c r="K6" s="35">
        <f t="shared" si="1"/>
        <v>8700</v>
      </c>
      <c r="L6" s="35">
        <f t="shared" si="1"/>
        <v>9400</v>
      </c>
      <c r="M6" s="35">
        <f t="shared" si="1"/>
        <v>8200</v>
      </c>
      <c r="N6" s="78">
        <f>SUM(B6:M6)</f>
        <v>88600</v>
      </c>
    </row>
    <row r="7" spans="1:14" ht="15" customHeight="1" x14ac:dyDescent="0.25">
      <c r="A7" s="10" t="s">
        <v>22</v>
      </c>
      <c r="B7" s="72">
        <v>7339.5</v>
      </c>
      <c r="C7" s="72">
        <v>6313.6</v>
      </c>
      <c r="D7" s="72">
        <v>6901.5</v>
      </c>
      <c r="E7" s="72">
        <v>8026.1</v>
      </c>
      <c r="F7" s="72">
        <v>9023.6</v>
      </c>
      <c r="G7" s="72">
        <v>7036.7</v>
      </c>
      <c r="H7" s="72">
        <v>3922.3</v>
      </c>
      <c r="I7" s="72">
        <v>5993.7</v>
      </c>
      <c r="J7" s="72">
        <v>7917.7</v>
      </c>
      <c r="K7" s="72">
        <v>8728.4</v>
      </c>
      <c r="L7" s="72">
        <v>9368.1</v>
      </c>
      <c r="M7" s="72">
        <v>8217.2000000000007</v>
      </c>
      <c r="N7" s="79"/>
    </row>
    <row r="8" spans="1:14" ht="15" customHeight="1" x14ac:dyDescent="0.25">
      <c r="A8" s="10" t="s">
        <v>12</v>
      </c>
      <c r="B8" s="16">
        <f>SUM(B$6:$B6)</f>
        <v>7300</v>
      </c>
      <c r="C8" s="29">
        <f>SUM(B$6:$C6)</f>
        <v>13600</v>
      </c>
      <c r="D8" s="16">
        <f>SUM(B$6:$D6)</f>
        <v>20500</v>
      </c>
      <c r="E8" s="29">
        <f>SUM(B$6:$E6)</f>
        <v>28500</v>
      </c>
      <c r="F8" s="16">
        <f>SUM(B$6:$F6)</f>
        <v>37500</v>
      </c>
      <c r="G8" s="29">
        <f>SUM(B$6:$G6)</f>
        <v>44500</v>
      </c>
      <c r="H8" s="16">
        <f>SUM(B$6:$H6)</f>
        <v>48400</v>
      </c>
      <c r="I8" s="29">
        <f>SUM(B$6:$I6)</f>
        <v>54400</v>
      </c>
      <c r="J8" s="16">
        <f>SUM(B$6:$J6)</f>
        <v>62300</v>
      </c>
      <c r="K8" s="29">
        <f>SUM(B$6:$K6)</f>
        <v>71000</v>
      </c>
      <c r="L8" s="16">
        <f>SUM(B$6:$L6)</f>
        <v>80400</v>
      </c>
      <c r="M8" s="32">
        <f>SUM(B$6:$M6)</f>
        <v>88600</v>
      </c>
      <c r="N8" s="79"/>
    </row>
    <row r="9" spans="1:14" ht="15" customHeight="1" thickBot="1" x14ac:dyDescent="0.3">
      <c r="A9" s="7" t="s">
        <v>23</v>
      </c>
      <c r="B9" s="51">
        <f t="shared" ref="B9:M9" si="2">(B8/B5*100)-100</f>
        <v>37.735849056603769</v>
      </c>
      <c r="C9" s="52">
        <f t="shared" si="2"/>
        <v>33.333333333333314</v>
      </c>
      <c r="D9" s="52">
        <f t="shared" si="2"/>
        <v>25.766871165644176</v>
      </c>
      <c r="E9" s="52">
        <f t="shared" si="2"/>
        <v>36.363636363636346</v>
      </c>
      <c r="F9" s="52">
        <f t="shared" si="2"/>
        <v>51.821862348178144</v>
      </c>
      <c r="G9" s="52">
        <f t="shared" si="2"/>
        <v>57.24381625441697</v>
      </c>
      <c r="H9" s="52">
        <f t="shared" si="2"/>
        <v>56.129032258064512</v>
      </c>
      <c r="I9" s="52">
        <f t="shared" si="2"/>
        <v>53.672316384180789</v>
      </c>
      <c r="J9" s="52">
        <f t="shared" si="2"/>
        <v>47.980997624703093</v>
      </c>
      <c r="K9" s="52">
        <f t="shared" si="2"/>
        <v>48.53556485355648</v>
      </c>
      <c r="L9" s="52">
        <f t="shared" si="2"/>
        <v>48.613678373382612</v>
      </c>
      <c r="M9" s="52">
        <f t="shared" si="2"/>
        <v>50.42444821731749</v>
      </c>
      <c r="N9" s="11"/>
    </row>
    <row r="10" spans="1:14" x14ac:dyDescent="0.25">
      <c r="C10" s="40"/>
    </row>
  </sheetData>
  <mergeCells count="3">
    <mergeCell ref="N3:N5"/>
    <mergeCell ref="N6:N8"/>
    <mergeCell ref="B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"/>
  <sheetViews>
    <sheetView workbookViewId="0">
      <selection activeCell="B7" sqref="B7:M7"/>
    </sheetView>
  </sheetViews>
  <sheetFormatPr defaultColWidth="8.85546875" defaultRowHeight="15" x14ac:dyDescent="0.25"/>
  <cols>
    <col min="14" max="14" width="10.7109375" customWidth="1"/>
  </cols>
  <sheetData>
    <row r="1" spans="1:14" ht="15" customHeight="1" thickBot="1" x14ac:dyDescent="0.3">
      <c r="B1" s="80" t="s">
        <v>31</v>
      </c>
      <c r="C1" s="80"/>
      <c r="D1" s="80"/>
      <c r="E1" s="80"/>
    </row>
    <row r="2" spans="1:14" ht="15" customHeight="1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36" t="s">
        <v>10</v>
      </c>
      <c r="N2" s="5" t="s">
        <v>11</v>
      </c>
    </row>
    <row r="3" spans="1:14" x14ac:dyDescent="0.25">
      <c r="A3" s="6">
        <v>2020</v>
      </c>
      <c r="B3" s="29">
        <f>ROUND(B4,-3)</f>
        <v>35000</v>
      </c>
      <c r="C3" s="29">
        <f t="shared" ref="C3:M3" si="0">ROUND(C4,-3)</f>
        <v>34000</v>
      </c>
      <c r="D3" s="29">
        <f t="shared" si="0"/>
        <v>41000</v>
      </c>
      <c r="E3" s="29">
        <f t="shared" si="0"/>
        <v>37000</v>
      </c>
      <c r="F3" s="29">
        <f t="shared" si="0"/>
        <v>40000</v>
      </c>
      <c r="G3" s="29">
        <f t="shared" si="0"/>
        <v>38000</v>
      </c>
      <c r="H3" s="29">
        <f t="shared" si="0"/>
        <v>25000</v>
      </c>
      <c r="I3" s="29">
        <f t="shared" si="0"/>
        <v>36000</v>
      </c>
      <c r="J3" s="29">
        <f t="shared" si="0"/>
        <v>42000</v>
      </c>
      <c r="K3" s="29">
        <f t="shared" si="0"/>
        <v>42000</v>
      </c>
      <c r="L3" s="29">
        <f t="shared" si="0"/>
        <v>42000</v>
      </c>
      <c r="M3" s="29">
        <f t="shared" si="0"/>
        <v>29000</v>
      </c>
      <c r="N3" s="78">
        <f>SUM(B3:M3)</f>
        <v>441000</v>
      </c>
    </row>
    <row r="4" spans="1:14" x14ac:dyDescent="0.25">
      <c r="A4" s="10" t="s">
        <v>22</v>
      </c>
      <c r="B4" s="53">
        <v>34509</v>
      </c>
      <c r="C4" s="53">
        <v>34186.199999999997</v>
      </c>
      <c r="D4" s="53">
        <v>41143.699999999997</v>
      </c>
      <c r="E4" s="53">
        <v>37144.199999999997</v>
      </c>
      <c r="F4" s="53">
        <v>40047.699999999997</v>
      </c>
      <c r="G4" s="53">
        <v>38454.800000000003</v>
      </c>
      <c r="H4" s="53">
        <v>25358.799999999999</v>
      </c>
      <c r="I4" s="53">
        <v>36108.400000000001</v>
      </c>
      <c r="J4" s="53">
        <v>41960.6</v>
      </c>
      <c r="K4" s="62">
        <v>41599.5</v>
      </c>
      <c r="L4" s="54">
        <v>42233.8</v>
      </c>
      <c r="M4" s="48">
        <v>29005.4</v>
      </c>
      <c r="N4" s="79"/>
    </row>
    <row r="5" spans="1:14" ht="15.75" thickBot="1" x14ac:dyDescent="0.3">
      <c r="A5" s="7" t="s">
        <v>12</v>
      </c>
      <c r="B5" s="34">
        <f>SUM(B3:$B$3)</f>
        <v>35000</v>
      </c>
      <c r="C5" s="30">
        <f>SUM(B3:$C$3)</f>
        <v>69000</v>
      </c>
      <c r="D5" s="30">
        <f>SUM(B3:$D$3)</f>
        <v>110000</v>
      </c>
      <c r="E5" s="31">
        <f>SUM(B3:$E$3)</f>
        <v>147000</v>
      </c>
      <c r="F5" s="30">
        <f>SUM(B3:$F$3)</f>
        <v>187000</v>
      </c>
      <c r="G5" s="31">
        <f>SUM(B3:$G$3)</f>
        <v>225000</v>
      </c>
      <c r="H5" s="30">
        <f>SUM(B3:$H$3)</f>
        <v>250000</v>
      </c>
      <c r="I5" s="31">
        <f>SUM(B3:$I$3)</f>
        <v>286000</v>
      </c>
      <c r="J5" s="30">
        <f>SUM(B3:$J$3)</f>
        <v>328000</v>
      </c>
      <c r="K5" s="31">
        <f>SUM(B3:$K$3)</f>
        <v>370000</v>
      </c>
      <c r="L5" s="30">
        <f>SUM(B3:$L$3)</f>
        <v>412000</v>
      </c>
      <c r="M5" s="31">
        <f>SUM(B3:$M$3)</f>
        <v>441000</v>
      </c>
      <c r="N5" s="79"/>
    </row>
    <row r="6" spans="1:14" ht="15" customHeight="1" x14ac:dyDescent="0.25">
      <c r="A6" s="8">
        <v>2021</v>
      </c>
      <c r="B6" s="35">
        <f>ROUND(B7,-3)</f>
        <v>39000</v>
      </c>
      <c r="C6" s="35">
        <f t="shared" ref="C6:M6" si="1">ROUND(C7,-3)</f>
        <v>37000</v>
      </c>
      <c r="D6" s="35">
        <f t="shared" si="1"/>
        <v>46000</v>
      </c>
      <c r="E6" s="35">
        <f t="shared" si="1"/>
        <v>43000</v>
      </c>
      <c r="F6" s="35">
        <f t="shared" si="1"/>
        <v>43000</v>
      </c>
      <c r="G6" s="35">
        <f t="shared" si="1"/>
        <v>37000</v>
      </c>
      <c r="H6" s="35">
        <f t="shared" si="1"/>
        <v>24000</v>
      </c>
      <c r="I6" s="35">
        <f t="shared" si="1"/>
        <v>42000</v>
      </c>
      <c r="J6" s="35">
        <f t="shared" si="1"/>
        <v>45000</v>
      </c>
      <c r="K6" s="35">
        <f t="shared" si="1"/>
        <v>47000</v>
      </c>
      <c r="L6" s="35">
        <f t="shared" si="1"/>
        <v>48000</v>
      </c>
      <c r="M6" s="35">
        <f t="shared" si="1"/>
        <v>31000</v>
      </c>
      <c r="N6" s="42">
        <f>SUM(B6:M6)</f>
        <v>482000</v>
      </c>
    </row>
    <row r="7" spans="1:14" ht="15" customHeight="1" x14ac:dyDescent="0.25">
      <c r="A7" s="10" t="s">
        <v>22</v>
      </c>
      <c r="B7" s="73">
        <v>38625.699999999997</v>
      </c>
      <c r="C7" s="73">
        <v>37431.9</v>
      </c>
      <c r="D7" s="73">
        <v>45790.6</v>
      </c>
      <c r="E7" s="73">
        <v>43111</v>
      </c>
      <c r="F7" s="73">
        <v>42658.1</v>
      </c>
      <c r="G7" s="73">
        <v>37214.9</v>
      </c>
      <c r="H7" s="73">
        <v>23560.5</v>
      </c>
      <c r="I7" s="73">
        <v>41813.599999999999</v>
      </c>
      <c r="J7" s="73">
        <v>44767.199999999997</v>
      </c>
      <c r="K7" s="73">
        <v>47031.1</v>
      </c>
      <c r="L7" s="73">
        <v>48283.3</v>
      </c>
      <c r="M7" s="73">
        <v>30766.6</v>
      </c>
      <c r="N7" s="43"/>
    </row>
    <row r="8" spans="1:14" ht="15" customHeight="1" x14ac:dyDescent="0.25">
      <c r="A8" s="10" t="s">
        <v>12</v>
      </c>
      <c r="B8" s="29">
        <f>SUM(B$6:$B6)</f>
        <v>39000</v>
      </c>
      <c r="C8" s="29">
        <f>SUM(B$6:$C6)</f>
        <v>76000</v>
      </c>
      <c r="D8" s="16">
        <f>SUM(B$6:$D6)</f>
        <v>122000</v>
      </c>
      <c r="E8" s="29">
        <f>SUM(B$6:$E6)</f>
        <v>165000</v>
      </c>
      <c r="F8" s="16">
        <f>SUM(B$6:$F6)</f>
        <v>208000</v>
      </c>
      <c r="G8" s="29">
        <f>SUM(B$6:$G6)</f>
        <v>245000</v>
      </c>
      <c r="H8" s="16">
        <f>SUM(B$6:$H6)</f>
        <v>269000</v>
      </c>
      <c r="I8" s="29">
        <f>SUM(B$6:$I6)</f>
        <v>311000</v>
      </c>
      <c r="J8" s="16">
        <f>SUM(B$6:$J6)</f>
        <v>356000</v>
      </c>
      <c r="K8" s="29">
        <f>SUM(B$6:$K6)</f>
        <v>403000</v>
      </c>
      <c r="L8" s="16">
        <f>SUM(B$6:$L6)</f>
        <v>451000</v>
      </c>
      <c r="M8" s="32">
        <f>SUM(B$6:$M6)</f>
        <v>482000</v>
      </c>
      <c r="N8" s="43"/>
    </row>
    <row r="9" spans="1:14" ht="15" customHeight="1" thickBot="1" x14ac:dyDescent="0.3">
      <c r="A9" s="7" t="s">
        <v>23</v>
      </c>
      <c r="B9" s="52">
        <f t="shared" ref="B9:M9" si="2">(B8/B5*100)-100</f>
        <v>11.428571428571431</v>
      </c>
      <c r="C9" s="52">
        <f t="shared" si="2"/>
        <v>10.14492753623189</v>
      </c>
      <c r="D9" s="52">
        <f t="shared" si="2"/>
        <v>10.909090909090907</v>
      </c>
      <c r="E9" s="52">
        <f t="shared" si="2"/>
        <v>12.24489795918366</v>
      </c>
      <c r="F9" s="52">
        <f t="shared" si="2"/>
        <v>11.229946524064175</v>
      </c>
      <c r="G9" s="52">
        <f t="shared" si="2"/>
        <v>8.8888888888888857</v>
      </c>
      <c r="H9" s="52">
        <f t="shared" si="2"/>
        <v>7.6000000000000085</v>
      </c>
      <c r="I9" s="52">
        <f t="shared" si="2"/>
        <v>8.741258741258747</v>
      </c>
      <c r="J9" s="52">
        <f t="shared" si="2"/>
        <v>8.5365853658536679</v>
      </c>
      <c r="K9" s="52">
        <f t="shared" si="2"/>
        <v>8.9189189189189193</v>
      </c>
      <c r="L9" s="52">
        <f t="shared" si="2"/>
        <v>9.4660194174757351</v>
      </c>
      <c r="M9" s="52">
        <f t="shared" si="2"/>
        <v>9.2970521541950006</v>
      </c>
      <c r="N9" s="11"/>
    </row>
    <row r="10" spans="1:14" x14ac:dyDescent="0.25">
      <c r="C10" s="40"/>
    </row>
  </sheetData>
  <mergeCells count="2">
    <mergeCell ref="N3:N5"/>
    <mergeCell ref="B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3"/>
  <sheetViews>
    <sheetView workbookViewId="0">
      <selection activeCell="B7" sqref="B7:M7"/>
    </sheetView>
  </sheetViews>
  <sheetFormatPr defaultColWidth="8.85546875" defaultRowHeight="15" x14ac:dyDescent="0.25"/>
  <cols>
    <col min="14" max="14" width="14.5703125" bestFit="1" customWidth="1"/>
  </cols>
  <sheetData>
    <row r="1" spans="1:27" ht="15.75" thickBot="1" x14ac:dyDescent="0.3">
      <c r="B1" s="80" t="s">
        <v>32</v>
      </c>
      <c r="C1" s="80"/>
      <c r="D1" s="80"/>
      <c r="E1" s="80"/>
      <c r="F1" s="80"/>
    </row>
    <row r="2" spans="1:27" ht="15.75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4" t="s">
        <v>10</v>
      </c>
      <c r="N2" s="5" t="s">
        <v>11</v>
      </c>
    </row>
    <row r="3" spans="1:27" x14ac:dyDescent="0.25">
      <c r="A3" s="6">
        <v>2020</v>
      </c>
      <c r="B3" s="29">
        <f t="shared" ref="B3:M3" si="0">ROUND(B4,-2)</f>
        <v>6800</v>
      </c>
      <c r="C3" s="29">
        <f t="shared" si="0"/>
        <v>7200</v>
      </c>
      <c r="D3" s="29">
        <f t="shared" si="0"/>
        <v>8300</v>
      </c>
      <c r="E3" s="29">
        <f t="shared" si="0"/>
        <v>7300</v>
      </c>
      <c r="F3" s="29">
        <f t="shared" si="0"/>
        <v>7300</v>
      </c>
      <c r="G3" s="29">
        <f t="shared" si="0"/>
        <v>6900</v>
      </c>
      <c r="H3" s="29">
        <f t="shared" si="0"/>
        <v>4200</v>
      </c>
      <c r="I3" s="29">
        <f t="shared" si="0"/>
        <v>6700</v>
      </c>
      <c r="J3" s="29">
        <f t="shared" si="0"/>
        <v>7400</v>
      </c>
      <c r="K3" s="29">
        <f t="shared" si="0"/>
        <v>6200</v>
      </c>
      <c r="L3" s="29">
        <f t="shared" si="0"/>
        <v>6200</v>
      </c>
      <c r="M3" s="29">
        <f t="shared" si="0"/>
        <v>4200</v>
      </c>
      <c r="N3" s="78">
        <f>SUM(B3:M3)</f>
        <v>78700</v>
      </c>
    </row>
    <row r="4" spans="1:27" x14ac:dyDescent="0.25">
      <c r="A4" s="10" t="s">
        <v>13</v>
      </c>
      <c r="B4" s="53">
        <v>6774</v>
      </c>
      <c r="C4" s="53">
        <v>7198</v>
      </c>
      <c r="D4" s="53">
        <v>8313</v>
      </c>
      <c r="E4" s="53">
        <v>7317</v>
      </c>
      <c r="F4" s="53">
        <v>7291</v>
      </c>
      <c r="G4" s="53">
        <v>6908</v>
      </c>
      <c r="H4" s="53">
        <v>4174</v>
      </c>
      <c r="I4" s="53">
        <v>6664</v>
      </c>
      <c r="J4" s="53">
        <v>7410</v>
      </c>
      <c r="K4" s="62">
        <v>6199</v>
      </c>
      <c r="L4" s="54">
        <v>6221</v>
      </c>
      <c r="M4" s="48">
        <v>4204</v>
      </c>
      <c r="N4" s="79"/>
    </row>
    <row r="5" spans="1:27" ht="15.75" thickBot="1" x14ac:dyDescent="0.3">
      <c r="A5" s="7" t="s">
        <v>12</v>
      </c>
      <c r="B5" s="30">
        <f>SUM(B3:$B$3)</f>
        <v>6800</v>
      </c>
      <c r="C5" s="30">
        <f>SUM(B3:$C$3)</f>
        <v>14000</v>
      </c>
      <c r="D5" s="30">
        <f>SUM(B3:$D$3)</f>
        <v>22300</v>
      </c>
      <c r="E5" s="30">
        <f>SUM(B3:$E$3)</f>
        <v>29600</v>
      </c>
      <c r="F5" s="30">
        <f>SUM(B3:$F$3)</f>
        <v>36900</v>
      </c>
      <c r="G5" s="30">
        <f>SUM(B3:$G$3)</f>
        <v>43800</v>
      </c>
      <c r="H5" s="31">
        <f>SUM(B3:$H$3)</f>
        <v>48000</v>
      </c>
      <c r="I5" s="30">
        <f>SUM(B3:$I$3)</f>
        <v>54700</v>
      </c>
      <c r="J5" s="31">
        <f>SUM(B3:$J$3)</f>
        <v>62100</v>
      </c>
      <c r="K5" s="30">
        <f>SUM(B3:$K$3)</f>
        <v>68300</v>
      </c>
      <c r="L5" s="30">
        <f>SUM(B3:$L$3)</f>
        <v>74500</v>
      </c>
      <c r="M5" s="31">
        <f>SUM(B3:$M$3)</f>
        <v>78700</v>
      </c>
      <c r="N5" s="79"/>
    </row>
    <row r="6" spans="1:27" x14ac:dyDescent="0.25">
      <c r="A6" s="19">
        <v>2021</v>
      </c>
      <c r="B6" s="39">
        <f t="shared" ref="B6:M6" si="1">ROUND(B7,-2)</f>
        <v>6400</v>
      </c>
      <c r="C6" s="39">
        <f t="shared" si="1"/>
        <v>6600</v>
      </c>
      <c r="D6" s="39">
        <f t="shared" si="1"/>
        <v>8000</v>
      </c>
      <c r="E6" s="39">
        <f t="shared" si="1"/>
        <v>7800</v>
      </c>
      <c r="F6" s="39">
        <f t="shared" si="1"/>
        <v>8400</v>
      </c>
      <c r="G6" s="39">
        <f t="shared" si="1"/>
        <v>7800</v>
      </c>
      <c r="H6" s="39">
        <f t="shared" si="1"/>
        <v>2500</v>
      </c>
      <c r="I6" s="39">
        <f t="shared" si="1"/>
        <v>9900</v>
      </c>
      <c r="J6" s="39">
        <f t="shared" si="1"/>
        <v>8300</v>
      </c>
      <c r="K6" s="39">
        <f t="shared" si="1"/>
        <v>7700</v>
      </c>
      <c r="L6" s="39">
        <f t="shared" si="1"/>
        <v>8900</v>
      </c>
      <c r="M6" s="39">
        <f t="shared" si="1"/>
        <v>4600</v>
      </c>
      <c r="N6" s="82">
        <f>SUM(B6:M6)</f>
        <v>86900</v>
      </c>
    </row>
    <row r="7" spans="1:27" x14ac:dyDescent="0.25">
      <c r="A7" s="45" t="s">
        <v>13</v>
      </c>
      <c r="B7" s="74">
        <v>6433</v>
      </c>
      <c r="C7" s="74">
        <v>6645</v>
      </c>
      <c r="D7" s="74">
        <v>8022</v>
      </c>
      <c r="E7" s="74">
        <v>7788</v>
      </c>
      <c r="F7" s="74">
        <v>8414</v>
      </c>
      <c r="G7" s="74">
        <v>7844</v>
      </c>
      <c r="H7" s="74">
        <v>2454</v>
      </c>
      <c r="I7" s="74">
        <v>9863</v>
      </c>
      <c r="J7" s="74">
        <v>8332</v>
      </c>
      <c r="K7" s="74">
        <v>7722</v>
      </c>
      <c r="L7" s="74">
        <v>8881</v>
      </c>
      <c r="M7" s="74">
        <v>4603</v>
      </c>
      <c r="N7" s="83"/>
    </row>
    <row r="8" spans="1:27" x14ac:dyDescent="0.25">
      <c r="A8" s="45" t="s">
        <v>12</v>
      </c>
      <c r="B8" s="29">
        <f>SUM(B$6:$B6)</f>
        <v>6400</v>
      </c>
      <c r="C8" s="16">
        <f>SUM(B$6:$C6)</f>
        <v>13000</v>
      </c>
      <c r="D8" s="29">
        <f>SUM(B$6:$D6)</f>
        <v>21000</v>
      </c>
      <c r="E8" s="16">
        <f>SUM(B$6:$E6)</f>
        <v>28800</v>
      </c>
      <c r="F8" s="29">
        <f>SUM(B$6:$F6)</f>
        <v>37200</v>
      </c>
      <c r="G8" s="16">
        <f>SUM(B$6:$G6)</f>
        <v>45000</v>
      </c>
      <c r="H8" s="29">
        <f>SUM(B$6:$H6)</f>
        <v>47500</v>
      </c>
      <c r="I8" s="16">
        <f>SUM(B$6:$I6)</f>
        <v>57400</v>
      </c>
      <c r="J8" s="29">
        <f>SUM(B$6:$J6)</f>
        <v>65700</v>
      </c>
      <c r="K8" s="16">
        <f>SUM(B$6:$K6)</f>
        <v>73400</v>
      </c>
      <c r="L8" s="29">
        <f>SUM(B$6:$L6)</f>
        <v>82300</v>
      </c>
      <c r="M8" s="16">
        <f>SUM(B$6:$M6)</f>
        <v>86900</v>
      </c>
      <c r="N8" s="83"/>
    </row>
    <row r="9" spans="1:27" ht="15.75" thickBot="1" x14ac:dyDescent="0.3">
      <c r="A9" s="41" t="s">
        <v>23</v>
      </c>
      <c r="B9" s="52">
        <f t="shared" ref="B9:M9" si="2">(B8/B5*100)-100</f>
        <v>-5.8823529411764781</v>
      </c>
      <c r="C9" s="52">
        <f t="shared" si="2"/>
        <v>-7.1428571428571388</v>
      </c>
      <c r="D9" s="52">
        <f t="shared" si="2"/>
        <v>-5.8295964125560431</v>
      </c>
      <c r="E9" s="52">
        <f t="shared" si="2"/>
        <v>-2.7027027027026946</v>
      </c>
      <c r="F9" s="52">
        <f t="shared" si="2"/>
        <v>0.81300813008130035</v>
      </c>
      <c r="G9" s="52">
        <f t="shared" si="2"/>
        <v>2.7397260273972677</v>
      </c>
      <c r="H9" s="52">
        <f t="shared" si="2"/>
        <v>-1.0416666666666572</v>
      </c>
      <c r="I9" s="52">
        <f t="shared" si="2"/>
        <v>4.9360146252285233</v>
      </c>
      <c r="J9" s="52">
        <f t="shared" si="2"/>
        <v>5.7971014492753596</v>
      </c>
      <c r="K9" s="52">
        <f t="shared" si="2"/>
        <v>7.4670571010248921</v>
      </c>
      <c r="L9" s="52">
        <f t="shared" si="2"/>
        <v>10.469798657718115</v>
      </c>
      <c r="M9" s="52">
        <f t="shared" si="2"/>
        <v>10.419313850063531</v>
      </c>
      <c r="N9" s="84"/>
    </row>
    <row r="13" spans="1:27" x14ac:dyDescent="0.25">
      <c r="P13" s="25"/>
      <c r="Q13" s="25"/>
      <c r="R13" s="26"/>
      <c r="S13" s="27"/>
      <c r="T13" s="27"/>
      <c r="U13" s="28"/>
      <c r="V13" s="28"/>
      <c r="W13" s="28"/>
      <c r="X13" s="28"/>
      <c r="Y13" s="28"/>
      <c r="Z13" s="28"/>
      <c r="AA13" s="25"/>
    </row>
  </sheetData>
  <mergeCells count="3">
    <mergeCell ref="N3:N5"/>
    <mergeCell ref="N6:N9"/>
    <mergeCell ref="B1:F1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tabSelected="1" zoomScale="90" zoomScaleNormal="90" workbookViewId="0">
      <selection activeCell="O22" sqref="O22"/>
    </sheetView>
  </sheetViews>
  <sheetFormatPr defaultColWidth="8.85546875" defaultRowHeight="15" x14ac:dyDescent="0.25"/>
  <cols>
    <col min="14" max="14" width="9.28515625" customWidth="1"/>
  </cols>
  <sheetData>
    <row r="1" spans="1:14" ht="15.75" thickBot="1" x14ac:dyDescent="0.3">
      <c r="B1" s="80" t="s">
        <v>33</v>
      </c>
      <c r="C1" s="80"/>
      <c r="D1" s="80"/>
      <c r="E1" s="80"/>
      <c r="F1" s="80"/>
      <c r="G1" s="80"/>
    </row>
    <row r="2" spans="1:14" ht="15.75" thickBot="1" x14ac:dyDescent="0.3">
      <c r="A2" s="2"/>
      <c r="B2" s="13" t="s">
        <v>0</v>
      </c>
      <c r="C2" s="14" t="s">
        <v>1</v>
      </c>
      <c r="D2" s="3" t="s">
        <v>2</v>
      </c>
      <c r="E2" s="13" t="s">
        <v>3</v>
      </c>
      <c r="F2" s="3" t="s">
        <v>4</v>
      </c>
      <c r="G2" s="3" t="s">
        <v>5</v>
      </c>
      <c r="H2" s="3" t="s">
        <v>6</v>
      </c>
      <c r="I2" s="3" t="s">
        <v>24</v>
      </c>
      <c r="J2" s="3" t="s">
        <v>7</v>
      </c>
      <c r="K2" s="3" t="s">
        <v>8</v>
      </c>
      <c r="L2" s="3" t="s">
        <v>9</v>
      </c>
      <c r="M2" s="4" t="s">
        <v>10</v>
      </c>
      <c r="N2" s="5" t="s">
        <v>11</v>
      </c>
    </row>
    <row r="3" spans="1:14" s="37" customFormat="1" x14ac:dyDescent="0.25">
      <c r="A3" s="57">
        <v>2020</v>
      </c>
      <c r="B3" s="37">
        <v>423</v>
      </c>
      <c r="C3" s="37">
        <v>553</v>
      </c>
      <c r="D3" s="37">
        <v>385</v>
      </c>
      <c r="E3" s="37">
        <v>361</v>
      </c>
      <c r="F3" s="37">
        <v>382</v>
      </c>
      <c r="G3" s="37">
        <v>301</v>
      </c>
      <c r="H3" s="37">
        <v>415</v>
      </c>
      <c r="I3" s="37">
        <v>318</v>
      </c>
      <c r="J3" s="37">
        <v>328</v>
      </c>
      <c r="K3" s="63">
        <v>229</v>
      </c>
      <c r="L3" s="59">
        <v>366</v>
      </c>
      <c r="M3" s="37">
        <v>265</v>
      </c>
      <c r="N3" s="78">
        <f>SUM(B3:M3)</f>
        <v>4326</v>
      </c>
    </row>
    <row r="4" spans="1:14" ht="15.75" thickBot="1" x14ac:dyDescent="0.3">
      <c r="A4" s="7" t="s">
        <v>12</v>
      </c>
      <c r="B4" s="30">
        <f>SUM(B3:$B$3)</f>
        <v>423</v>
      </c>
      <c r="C4" s="30">
        <f>SUM(B3:$C$3)</f>
        <v>976</v>
      </c>
      <c r="D4" s="30">
        <f>SUM(B3:$D$3)</f>
        <v>1361</v>
      </c>
      <c r="E4" s="30">
        <f>SUM(B3:$E$3)</f>
        <v>1722</v>
      </c>
      <c r="F4" s="30">
        <f>SUM(B3:$F$3)</f>
        <v>2104</v>
      </c>
      <c r="G4" s="30">
        <f>SUM(B3:$G$3)</f>
        <v>2405</v>
      </c>
      <c r="H4" s="31">
        <f>SUM(B3:$H$3)</f>
        <v>2820</v>
      </c>
      <c r="I4" s="30">
        <f>SUM(B3:$I$3)</f>
        <v>3138</v>
      </c>
      <c r="J4" s="31">
        <f>SUM(B3:$J$3)</f>
        <v>3466</v>
      </c>
      <c r="K4" s="30">
        <f>SUM(B3:$K$3)</f>
        <v>3695</v>
      </c>
      <c r="L4" s="30">
        <f>SUM(B3:$L$3)</f>
        <v>4061</v>
      </c>
      <c r="M4" s="31">
        <f>SUM(B3:$M$3)</f>
        <v>4326</v>
      </c>
      <c r="N4" s="79"/>
    </row>
    <row r="5" spans="1:14" s="37" customFormat="1" ht="18.75" customHeight="1" x14ac:dyDescent="0.25">
      <c r="A5" s="58">
        <v>2021</v>
      </c>
      <c r="B5" s="75">
        <v>368</v>
      </c>
      <c r="C5" s="75">
        <v>268</v>
      </c>
      <c r="D5" s="75">
        <v>464</v>
      </c>
      <c r="E5" s="75">
        <v>391</v>
      </c>
      <c r="F5" s="75">
        <v>264</v>
      </c>
      <c r="G5" s="75">
        <v>346</v>
      </c>
      <c r="H5" s="75">
        <v>255</v>
      </c>
      <c r="I5" s="75">
        <v>333</v>
      </c>
      <c r="J5" s="75">
        <v>310</v>
      </c>
      <c r="K5" s="75">
        <v>532</v>
      </c>
      <c r="L5" s="75">
        <v>332</v>
      </c>
      <c r="M5" s="75">
        <v>177</v>
      </c>
      <c r="N5" s="82">
        <f>SUM(B5:M5)</f>
        <v>4040</v>
      </c>
    </row>
    <row r="6" spans="1:14" ht="15" customHeight="1" x14ac:dyDescent="0.25">
      <c r="A6" s="45" t="s">
        <v>12</v>
      </c>
      <c r="B6" s="29">
        <f>SUM(B$5:$B5)</f>
        <v>368</v>
      </c>
      <c r="C6" s="16">
        <f>SUM(B$5:$C5)</f>
        <v>636</v>
      </c>
      <c r="D6" s="29">
        <f>SUM(B$5:$D5)</f>
        <v>1100</v>
      </c>
      <c r="E6" s="16">
        <f>SUM(B$5:$E5)</f>
        <v>1491</v>
      </c>
      <c r="F6" s="29">
        <f>SUM(B$5:$F5)</f>
        <v>1755</v>
      </c>
      <c r="G6" s="16">
        <f>SUM(B$5:$G5)</f>
        <v>2101</v>
      </c>
      <c r="H6" s="29">
        <f>SUM(B$5:$H5)</f>
        <v>2356</v>
      </c>
      <c r="I6" s="16">
        <f>SUM(B$5:$I5)</f>
        <v>2689</v>
      </c>
      <c r="J6" s="29">
        <f>SUM(B$5:$J5)</f>
        <v>2999</v>
      </c>
      <c r="K6" s="16">
        <f>SUM(B$5:$K5)</f>
        <v>3531</v>
      </c>
      <c r="L6" s="29">
        <f>SUM(B$5:$L5)</f>
        <v>3863</v>
      </c>
      <c r="M6" s="16">
        <f>SUM(B$5:$M5)</f>
        <v>4040</v>
      </c>
      <c r="N6" s="83"/>
    </row>
    <row r="7" spans="1:14" ht="15.75" customHeight="1" thickBot="1" x14ac:dyDescent="0.3">
      <c r="A7" s="41" t="s">
        <v>23</v>
      </c>
      <c r="B7" s="52">
        <f>(B6/B4*100)-100</f>
        <v>-13.002364066193849</v>
      </c>
      <c r="C7" s="52">
        <f t="shared" ref="C7:M7" si="0">(C6/C4*100)-100</f>
        <v>-34.836065573770497</v>
      </c>
      <c r="D7" s="52">
        <f t="shared" si="0"/>
        <v>-19.177075679647317</v>
      </c>
      <c r="E7" s="52">
        <f t="shared" si="0"/>
        <v>-13.41463414634147</v>
      </c>
      <c r="F7" s="52">
        <f t="shared" si="0"/>
        <v>-16.587452471482891</v>
      </c>
      <c r="G7" s="52">
        <f t="shared" si="0"/>
        <v>-12.640332640332645</v>
      </c>
      <c r="H7" s="52">
        <f>(H6/H4*100)-100</f>
        <v>-16.453900709219866</v>
      </c>
      <c r="I7" s="52">
        <f>(I6/I4*100)-100</f>
        <v>-14.308476736775006</v>
      </c>
      <c r="J7" s="52">
        <f t="shared" si="0"/>
        <v>-13.47374495095211</v>
      </c>
      <c r="K7" s="52">
        <f t="shared" si="0"/>
        <v>-4.4384303112313859</v>
      </c>
      <c r="L7" s="52">
        <f t="shared" si="0"/>
        <v>-4.875646392514156</v>
      </c>
      <c r="M7" s="52">
        <f t="shared" si="0"/>
        <v>-6.611188164586224</v>
      </c>
      <c r="N7" s="84"/>
    </row>
  </sheetData>
  <mergeCells count="3">
    <mergeCell ref="N3:N4"/>
    <mergeCell ref="N5:N7"/>
    <mergeCell ref="B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1F391E5B90B489BD5E86BA5A45FE9" ma:contentTypeVersion="16" ma:contentTypeDescription="Loo uus dokument" ma:contentTypeScope="" ma:versionID="66bec391e5c351bce1b1f9fdcf605cd3">
  <xsd:schema xmlns:xsd="http://www.w3.org/2001/XMLSchema" xmlns:xs="http://www.w3.org/2001/XMLSchema" xmlns:p="http://schemas.microsoft.com/office/2006/metadata/properties" xmlns:ns2="7f6870b3-5c9d-4f43-b96f-7ff6b6bfd84e" xmlns:ns3="dfcdeda0-e133-4c1d-8f02-0d878c8a9772" targetNamespace="http://schemas.microsoft.com/office/2006/metadata/properties" ma:root="true" ma:fieldsID="1fc0e3f01cf506169f2ccf72df948917" ns2:_="" ns3:_="">
    <xsd:import namespace="7f6870b3-5c9d-4f43-b96f-7ff6b6bfd84e"/>
    <xsd:import namespace="dfcdeda0-e133-4c1d-8f02-0d878c8a9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870b3-5c9d-4f43-b96f-7ff6b6bfd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Pildisildid" ma:readOnly="false" ma:fieldId="{5cf76f15-5ced-4ddc-b409-7134ff3c332f}" ma:taxonomyMulti="true" ma:sspId="cadc1b16-a16a-46de-9088-c732123891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deda0-e133-4c1d-8f02-0d878c8a9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75f5b-7110-4f63-9b5e-8efc0a19cd89}" ma:internalName="TaxCatchAll" ma:showField="CatchAllData" ma:web="dfcdeda0-e133-4c1d-8f02-0d878c8a9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deda0-e133-4c1d-8f02-0d878c8a9772" xsi:nil="true"/>
    <lcf76f155ced4ddcb4097134ff3c332f xmlns="7f6870b3-5c9d-4f43-b96f-7ff6b6bfd84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F5DAB8-18F0-4E00-B281-C2DC3143F01E}"/>
</file>

<file path=customXml/itemProps2.xml><?xml version="1.0" encoding="utf-8"?>
<ds:datastoreItem xmlns:ds="http://schemas.openxmlformats.org/officeDocument/2006/customXml" ds:itemID="{A25C07A5-0C38-4C99-B835-5A895E7725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66EE9B-81C7-4632-B80C-888FB6FAD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Saematerjal</vt:lpstr>
      <vt:lpstr>Termomeh. puitmass</vt:lpstr>
      <vt:lpstr>Paber</vt:lpstr>
      <vt:lpstr>Graanul&amp;Brikett</vt:lpstr>
      <vt:lpstr>Vineer</vt:lpstr>
      <vt:lpstr>Spoon</vt:lpstr>
      <vt:lpstr>Liimpuit</vt:lpstr>
      <vt:lpstr>PLP</vt:lpstr>
      <vt:lpstr>PKP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</dc:creator>
  <cp:lastModifiedBy>Kerli Alliksaar</cp:lastModifiedBy>
  <dcterms:created xsi:type="dcterms:W3CDTF">2014-03-07T08:57:11Z</dcterms:created>
  <dcterms:modified xsi:type="dcterms:W3CDTF">2022-02-14T13:09:01Z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0x010100EA41F391E5B90B489BD5E86BA5A45FE9</vt:lpwstr>
  </property>
  <property fmtid="{D5CDD505-2E9C-101B-9397-08002B2CF9AE}" pid="3" name="MediaServiceImageTags">
    <vt:lpwstr/>
  </property>
</Properties>
</file>