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emplee.sharepoint.com/sites/EMPL/Shared Documents/3. Projektid ja tegevus/3.2 Statistika/3.2.2 Mahud ja Indeksid/3.2.2.7 2022/"/>
    </mc:Choice>
  </mc:AlternateContent>
  <xr:revisionPtr revIDLastSave="256" documentId="13_ncr:1_{087D5BFA-1D66-4B60-9117-50F630A52A61}" xr6:coauthVersionLast="47" xr6:coauthVersionMax="47" xr10:uidLastSave="{194C91B9-D28F-4963-89CF-28B00B5D8910}"/>
  <bookViews>
    <workbookView xWindow="-120" yWindow="-120" windowWidth="29040" windowHeight="17640" activeTab="1" xr2:uid="{00000000-000D-0000-FFFF-FFFF00000000}"/>
  </bookViews>
  <sheets>
    <sheet name="Saematerjal" sheetId="1" r:id="rId1"/>
    <sheet name="Termomeh. puitmass" sheetId="6" r:id="rId2"/>
    <sheet name="Paber" sheetId="4" r:id="rId3"/>
    <sheet name="Graanul&amp;Brikett" sheetId="2" r:id="rId4"/>
    <sheet name="Vineer" sheetId="8" r:id="rId5"/>
    <sheet name="Spoon" sheetId="9" r:id="rId6"/>
    <sheet name="Liimpuit" sheetId="7" r:id="rId7"/>
    <sheet name="PLP" sheetId="3" r:id="rId8"/>
    <sheet name="PKP" sheetId="5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1" l="1"/>
  <c r="B5" i="1"/>
  <c r="G6" i="1"/>
  <c r="B3" i="1"/>
  <c r="C3" i="1"/>
  <c r="D3" i="1"/>
  <c r="I5" i="1" s="1"/>
  <c r="E3" i="1"/>
  <c r="F3" i="1"/>
  <c r="G3" i="1"/>
  <c r="H3" i="1"/>
  <c r="I3" i="1"/>
  <c r="J3" i="1"/>
  <c r="K3" i="1"/>
  <c r="L3" i="1"/>
  <c r="M3" i="1"/>
  <c r="C6" i="7"/>
  <c r="D6" i="7"/>
  <c r="E6" i="7"/>
  <c r="F6" i="7"/>
  <c r="G6" i="7"/>
  <c r="H6" i="7"/>
  <c r="I6" i="7"/>
  <c r="J6" i="7"/>
  <c r="K6" i="7"/>
  <c r="L6" i="7"/>
  <c r="M6" i="7"/>
  <c r="B6" i="7"/>
  <c r="C3" i="7"/>
  <c r="D3" i="7"/>
  <c r="E3" i="7"/>
  <c r="F3" i="7"/>
  <c r="G3" i="7"/>
  <c r="H3" i="7"/>
  <c r="I3" i="7"/>
  <c r="J3" i="7"/>
  <c r="K3" i="7"/>
  <c r="L3" i="7"/>
  <c r="M3" i="7"/>
  <c r="B3" i="7"/>
  <c r="B5" i="7" s="1"/>
  <c r="C5" i="7"/>
  <c r="D9" i="2"/>
  <c r="E9" i="2"/>
  <c r="F9" i="2"/>
  <c r="G9" i="2"/>
  <c r="H9" i="2"/>
  <c r="I9" i="2"/>
  <c r="J9" i="2"/>
  <c r="K9" i="2"/>
  <c r="L9" i="2"/>
  <c r="M9" i="2"/>
  <c r="N9" i="2"/>
  <c r="C9" i="2"/>
  <c r="C13" i="2" s="1"/>
  <c r="D3" i="2"/>
  <c r="E3" i="2"/>
  <c r="F3" i="2"/>
  <c r="G3" i="2"/>
  <c r="H3" i="2"/>
  <c r="I3" i="2"/>
  <c r="J3" i="2"/>
  <c r="K3" i="2"/>
  <c r="L3" i="2"/>
  <c r="M3" i="2"/>
  <c r="N3" i="2"/>
  <c r="C3" i="2"/>
  <c r="E7" i="2" s="1"/>
  <c r="C7" i="2"/>
  <c r="B3" i="4"/>
  <c r="K5" i="4" s="1"/>
  <c r="C3" i="4"/>
  <c r="D3" i="4"/>
  <c r="E3" i="4"/>
  <c r="F3" i="4"/>
  <c r="G3" i="4"/>
  <c r="H3" i="4"/>
  <c r="I3" i="4"/>
  <c r="J3" i="4"/>
  <c r="K3" i="4"/>
  <c r="L3" i="4"/>
  <c r="M3" i="4"/>
  <c r="C3" i="6"/>
  <c r="D3" i="6"/>
  <c r="E3" i="6"/>
  <c r="F3" i="6"/>
  <c r="G3" i="6"/>
  <c r="H3" i="6"/>
  <c r="I3" i="6"/>
  <c r="J3" i="6"/>
  <c r="K3" i="6"/>
  <c r="L3" i="6"/>
  <c r="M3" i="6"/>
  <c r="B3" i="6"/>
  <c r="B5" i="6" s="1"/>
  <c r="C6" i="6"/>
  <c r="D6" i="6"/>
  <c r="E6" i="6"/>
  <c r="F6" i="6"/>
  <c r="G6" i="6"/>
  <c r="H6" i="6"/>
  <c r="I6" i="6"/>
  <c r="J6" i="6"/>
  <c r="K6" i="6"/>
  <c r="L6" i="6"/>
  <c r="M6" i="6"/>
  <c r="B6" i="6"/>
  <c r="B8" i="6" s="1"/>
  <c r="B6" i="1"/>
  <c r="B8" i="1" s="1"/>
  <c r="B9" i="1" s="1"/>
  <c r="C6" i="1"/>
  <c r="D6" i="1"/>
  <c r="E6" i="1"/>
  <c r="F6" i="1"/>
  <c r="H6" i="1"/>
  <c r="I6" i="1"/>
  <c r="J6" i="1"/>
  <c r="K6" i="1"/>
  <c r="L6" i="1"/>
  <c r="M6" i="1"/>
  <c r="M10" i="2"/>
  <c r="L10" i="2"/>
  <c r="H4" i="5"/>
  <c r="H6" i="5"/>
  <c r="J10" i="2"/>
  <c r="I6" i="8"/>
  <c r="B6" i="8"/>
  <c r="C6" i="8"/>
  <c r="D6" i="8"/>
  <c r="E6" i="8"/>
  <c r="F6" i="8"/>
  <c r="G6" i="8"/>
  <c r="H6" i="8"/>
  <c r="N5" i="5"/>
  <c r="M6" i="3"/>
  <c r="M6" i="9"/>
  <c r="M6" i="8"/>
  <c r="N10" i="2"/>
  <c r="M6" i="4"/>
  <c r="K6" i="3"/>
  <c r="L6" i="3"/>
  <c r="K6" i="9"/>
  <c r="L6" i="9"/>
  <c r="K6" i="8"/>
  <c r="L6" i="8"/>
  <c r="K6" i="4"/>
  <c r="L6" i="4"/>
  <c r="J6" i="3"/>
  <c r="J6" i="9"/>
  <c r="J6" i="8"/>
  <c r="K10" i="2"/>
  <c r="J6" i="4"/>
  <c r="I6" i="3"/>
  <c r="I6" i="9"/>
  <c r="C10" i="2"/>
  <c r="C14" i="2" s="1"/>
  <c r="D10" i="2"/>
  <c r="E10" i="2"/>
  <c r="F10" i="2"/>
  <c r="G10" i="2"/>
  <c r="H10" i="2"/>
  <c r="I10" i="2"/>
  <c r="C4" i="2"/>
  <c r="D4" i="2"/>
  <c r="G8" i="2" s="1"/>
  <c r="E4" i="2"/>
  <c r="F4" i="2"/>
  <c r="G4" i="2"/>
  <c r="H4" i="2"/>
  <c r="I4" i="2"/>
  <c r="J4" i="2"/>
  <c r="K4" i="2"/>
  <c r="L4" i="2"/>
  <c r="I6" i="4"/>
  <c r="G6" i="3"/>
  <c r="H6" i="3"/>
  <c r="G6" i="9"/>
  <c r="B6" i="9"/>
  <c r="B8" i="9" s="1"/>
  <c r="C6" i="9"/>
  <c r="D6" i="9"/>
  <c r="E6" i="9"/>
  <c r="F6" i="9"/>
  <c r="H6" i="9"/>
  <c r="G6" i="4"/>
  <c r="H6" i="4"/>
  <c r="F6" i="3"/>
  <c r="F6" i="4"/>
  <c r="B6" i="4"/>
  <c r="B8" i="4" s="1"/>
  <c r="C6" i="4"/>
  <c r="D6" i="4"/>
  <c r="E6" i="4"/>
  <c r="E6" i="3"/>
  <c r="D6" i="5"/>
  <c r="D4" i="5"/>
  <c r="B6" i="3"/>
  <c r="C6" i="3"/>
  <c r="D6" i="3"/>
  <c r="B3" i="3"/>
  <c r="M5" i="3" s="1"/>
  <c r="C3" i="3"/>
  <c r="D3" i="3"/>
  <c r="E3" i="3"/>
  <c r="F3" i="3"/>
  <c r="G3" i="3"/>
  <c r="H3" i="3"/>
  <c r="I3" i="3"/>
  <c r="J3" i="3"/>
  <c r="K3" i="3"/>
  <c r="L3" i="3"/>
  <c r="B3" i="9"/>
  <c r="C5" i="9" s="1"/>
  <c r="C3" i="9"/>
  <c r="D3" i="9"/>
  <c r="L5" i="9" s="1"/>
  <c r="B3" i="8"/>
  <c r="B5" i="8" s="1"/>
  <c r="C3" i="8"/>
  <c r="D3" i="8"/>
  <c r="E3" i="8"/>
  <c r="F3" i="8"/>
  <c r="G3" i="8"/>
  <c r="H3" i="8"/>
  <c r="N4" i="2"/>
  <c r="B4" i="5"/>
  <c r="B6" i="5"/>
  <c r="M3" i="8"/>
  <c r="L3" i="8"/>
  <c r="K3" i="8"/>
  <c r="J3" i="8"/>
  <c r="I3" i="8"/>
  <c r="M6" i="5"/>
  <c r="M7" i="5" s="1"/>
  <c r="M4" i="5"/>
  <c r="M3" i="3"/>
  <c r="M4" i="2"/>
  <c r="C8" i="2"/>
  <c r="N3" i="5"/>
  <c r="F4" i="5"/>
  <c r="J4" i="5"/>
  <c r="L4" i="5"/>
  <c r="F6" i="5"/>
  <c r="F7" i="5" s="1"/>
  <c r="J6" i="5"/>
  <c r="L6" i="5"/>
  <c r="C4" i="5"/>
  <c r="E4" i="5"/>
  <c r="G4" i="5"/>
  <c r="I4" i="5"/>
  <c r="K4" i="5"/>
  <c r="C6" i="5"/>
  <c r="E6" i="5"/>
  <c r="G6" i="5"/>
  <c r="G7" i="5" s="1"/>
  <c r="I6" i="5"/>
  <c r="I7" i="5" s="1"/>
  <c r="K6" i="5"/>
  <c r="K3" i="9"/>
  <c r="H3" i="9"/>
  <c r="F3" i="9"/>
  <c r="J3" i="9"/>
  <c r="I3" i="9"/>
  <c r="L3" i="9"/>
  <c r="M3" i="9"/>
  <c r="G3" i="9"/>
  <c r="E3" i="9"/>
  <c r="E8" i="2"/>
  <c r="D5" i="7"/>
  <c r="N3" i="9"/>
  <c r="M5" i="8"/>
  <c r="F7" i="2"/>
  <c r="I7" i="2"/>
  <c r="N7" i="2"/>
  <c r="J8" i="2"/>
  <c r="H8" i="2"/>
  <c r="J7" i="2"/>
  <c r="D8" i="2"/>
  <c r="G5" i="4"/>
  <c r="H5" i="6"/>
  <c r="F5" i="3"/>
  <c r="D14" i="2" l="1"/>
  <c r="H7" i="5"/>
  <c r="E7" i="5"/>
  <c r="J7" i="5"/>
  <c r="D5" i="3"/>
  <c r="I5" i="3"/>
  <c r="K5" i="7"/>
  <c r="I5" i="7"/>
  <c r="E5" i="7"/>
  <c r="G5" i="7"/>
  <c r="N3" i="8"/>
  <c r="H5" i="8"/>
  <c r="K5" i="8"/>
  <c r="L5" i="8"/>
  <c r="L8" i="2"/>
  <c r="I8" i="2"/>
  <c r="L7" i="2"/>
  <c r="C16" i="2"/>
  <c r="C15" i="2"/>
  <c r="E5" i="4"/>
  <c r="B9" i="4"/>
  <c r="D5" i="4"/>
  <c r="F5" i="4"/>
  <c r="B5" i="4"/>
  <c r="C5" i="4"/>
  <c r="M5" i="4"/>
  <c r="M5" i="6"/>
  <c r="F5" i="6"/>
  <c r="G5" i="6"/>
  <c r="K5" i="6"/>
  <c r="C5" i="6"/>
  <c r="B9" i="6"/>
  <c r="N3" i="1"/>
  <c r="L5" i="1"/>
  <c r="J5" i="1"/>
  <c r="D5" i="1"/>
  <c r="M5" i="1"/>
  <c r="E5" i="1"/>
  <c r="G5" i="1"/>
  <c r="H5" i="1"/>
  <c r="K5" i="1"/>
  <c r="D16" i="2"/>
  <c r="C8" i="7"/>
  <c r="C9" i="7" s="1"/>
  <c r="C8" i="8"/>
  <c r="E8" i="1"/>
  <c r="E9" i="1" s="1"/>
  <c r="L8" i="1"/>
  <c r="L9" i="1" s="1"/>
  <c r="H8" i="1"/>
  <c r="D8" i="1"/>
  <c r="D9" i="1" s="1"/>
  <c r="G8" i="1"/>
  <c r="C8" i="1"/>
  <c r="C9" i="1" s="1"/>
  <c r="F8" i="1"/>
  <c r="H8" i="8"/>
  <c r="H9" i="8" s="1"/>
  <c r="G14" i="2"/>
  <c r="G16" i="2" s="1"/>
  <c r="E8" i="8"/>
  <c r="J13" i="2"/>
  <c r="J15" i="2" s="1"/>
  <c r="K8" i="6"/>
  <c r="K9" i="6" s="1"/>
  <c r="I8" i="1"/>
  <c r="I9" i="1" s="1"/>
  <c r="L7" i="5"/>
  <c r="H8" i="3"/>
  <c r="G8" i="8"/>
  <c r="L8" i="8"/>
  <c r="L14" i="2"/>
  <c r="L16" i="2" s="1"/>
  <c r="D8" i="4"/>
  <c r="D9" i="4" s="1"/>
  <c r="H8" i="6"/>
  <c r="H9" i="6" s="1"/>
  <c r="J8" i="4"/>
  <c r="J8" i="6"/>
  <c r="D7" i="5"/>
  <c r="C8" i="3"/>
  <c r="D8" i="3"/>
  <c r="D9" i="3" s="1"/>
  <c r="E8" i="3"/>
  <c r="M8" i="3"/>
  <c r="M9" i="3" s="1"/>
  <c r="L8" i="7"/>
  <c r="D8" i="8"/>
  <c r="F14" i="2"/>
  <c r="F13" i="2"/>
  <c r="F15" i="2" s="1"/>
  <c r="I8" i="3"/>
  <c r="I9" i="3" s="1"/>
  <c r="B8" i="3"/>
  <c r="F8" i="3"/>
  <c r="F9" i="3" s="1"/>
  <c r="B8" i="7"/>
  <c r="B9" i="7" s="1"/>
  <c r="M8" i="7"/>
  <c r="H8" i="7"/>
  <c r="N6" i="7"/>
  <c r="G8" i="9"/>
  <c r="I8" i="9"/>
  <c r="M8" i="9"/>
  <c r="B8" i="8"/>
  <c r="B9" i="8" s="1"/>
  <c r="M13" i="2"/>
  <c r="L13" i="2"/>
  <c r="L15" i="2" s="1"/>
  <c r="I8" i="4"/>
  <c r="D8" i="6"/>
  <c r="K7" i="5"/>
  <c r="C7" i="5"/>
  <c r="B7" i="5"/>
  <c r="K8" i="3"/>
  <c r="G8" i="3"/>
  <c r="N6" i="3"/>
  <c r="L8" i="3"/>
  <c r="J8" i="3"/>
  <c r="B5" i="3"/>
  <c r="H5" i="3"/>
  <c r="K5" i="3"/>
  <c r="C5" i="3"/>
  <c r="G5" i="3"/>
  <c r="E5" i="3"/>
  <c r="N3" i="3"/>
  <c r="L5" i="3"/>
  <c r="J5" i="3"/>
  <c r="K8" i="7"/>
  <c r="K9" i="7" s="1"/>
  <c r="I8" i="7"/>
  <c r="I9" i="7" s="1"/>
  <c r="J8" i="7"/>
  <c r="D8" i="7"/>
  <c r="D9" i="7" s="1"/>
  <c r="G8" i="7"/>
  <c r="F8" i="7"/>
  <c r="E8" i="7"/>
  <c r="F5" i="7"/>
  <c r="L5" i="7"/>
  <c r="N3" i="7"/>
  <c r="M5" i="7"/>
  <c r="H5" i="7"/>
  <c r="J5" i="7"/>
  <c r="J8" i="9"/>
  <c r="K8" i="9"/>
  <c r="N6" i="9"/>
  <c r="L8" i="9"/>
  <c r="L9" i="9" s="1"/>
  <c r="D8" i="9"/>
  <c r="C8" i="9"/>
  <c r="C9" i="9" s="1"/>
  <c r="F8" i="9"/>
  <c r="E8" i="9"/>
  <c r="H8" i="9"/>
  <c r="H5" i="9"/>
  <c r="G5" i="9"/>
  <c r="K5" i="9"/>
  <c r="I5" i="9"/>
  <c r="E5" i="9"/>
  <c r="F5" i="9"/>
  <c r="B5" i="9"/>
  <c r="B9" i="9" s="1"/>
  <c r="M5" i="9"/>
  <c r="J5" i="9"/>
  <c r="D5" i="9"/>
  <c r="M8" i="8"/>
  <c r="M9" i="8" s="1"/>
  <c r="I8" i="8"/>
  <c r="F8" i="8"/>
  <c r="N6" i="8"/>
  <c r="K8" i="8"/>
  <c r="K9" i="8" s="1"/>
  <c r="J8" i="8"/>
  <c r="G5" i="8"/>
  <c r="I5" i="8"/>
  <c r="F5" i="8"/>
  <c r="C5" i="8"/>
  <c r="D5" i="8"/>
  <c r="J5" i="8"/>
  <c r="E5" i="8"/>
  <c r="D13" i="2"/>
  <c r="G13" i="2"/>
  <c r="N14" i="2"/>
  <c r="K14" i="2"/>
  <c r="O12" i="2"/>
  <c r="E14" i="2"/>
  <c r="E16" i="2" s="1"/>
  <c r="K13" i="2"/>
  <c r="H14" i="2"/>
  <c r="H16" i="2" s="1"/>
  <c r="M14" i="2"/>
  <c r="O11" i="2"/>
  <c r="I14" i="2"/>
  <c r="I16" i="2" s="1"/>
  <c r="E13" i="2"/>
  <c r="E15" i="2" s="1"/>
  <c r="J14" i="2"/>
  <c r="J16" i="2" s="1"/>
  <c r="N13" i="2"/>
  <c r="N15" i="2" s="1"/>
  <c r="I13" i="2"/>
  <c r="I15" i="2" s="1"/>
  <c r="H13" i="2"/>
  <c r="O6" i="2"/>
  <c r="G7" i="2"/>
  <c r="H7" i="2"/>
  <c r="M7" i="2"/>
  <c r="K7" i="2"/>
  <c r="M8" i="2"/>
  <c r="N8" i="2"/>
  <c r="N16" i="2" s="1"/>
  <c r="K8" i="2"/>
  <c r="D7" i="2"/>
  <c r="O5" i="2"/>
  <c r="F8" i="2"/>
  <c r="C8" i="4"/>
  <c r="C9" i="4" s="1"/>
  <c r="K8" i="4"/>
  <c r="K9" i="4" s="1"/>
  <c r="H8" i="4"/>
  <c r="F8" i="4"/>
  <c r="E8" i="4"/>
  <c r="E9" i="4" s="1"/>
  <c r="G8" i="4"/>
  <c r="G9" i="4" s="1"/>
  <c r="L8" i="4"/>
  <c r="N6" i="4"/>
  <c r="H5" i="4"/>
  <c r="I5" i="4"/>
  <c r="N3" i="4"/>
  <c r="L5" i="4"/>
  <c r="J5" i="4"/>
  <c r="F8" i="6"/>
  <c r="F9" i="6" s="1"/>
  <c r="G8" i="6"/>
  <c r="G9" i="6" s="1"/>
  <c r="L8" i="6"/>
  <c r="E8" i="6"/>
  <c r="I8" i="6"/>
  <c r="C8" i="6"/>
  <c r="C9" i="6" s="1"/>
  <c r="N6" i="6"/>
  <c r="L5" i="6"/>
  <c r="N3" i="6"/>
  <c r="J5" i="6"/>
  <c r="D5" i="6"/>
  <c r="I5" i="6"/>
  <c r="E5" i="6"/>
  <c r="K8" i="1"/>
  <c r="K9" i="1" s="1"/>
  <c r="J8" i="1"/>
  <c r="J9" i="1" s="1"/>
  <c r="N6" i="1"/>
  <c r="F5" i="1"/>
  <c r="M8" i="4"/>
  <c r="M8" i="6"/>
  <c r="M9" i="6" s="1"/>
  <c r="M8" i="1"/>
  <c r="M9" i="1" s="1"/>
  <c r="F16" i="2" l="1"/>
  <c r="H9" i="1"/>
  <c r="G9" i="7"/>
  <c r="M9" i="7"/>
  <c r="E9" i="7"/>
  <c r="D9" i="9"/>
  <c r="M9" i="9"/>
  <c r="D9" i="8"/>
  <c r="L9" i="8"/>
  <c r="F9" i="4"/>
  <c r="M9" i="4"/>
  <c r="G9" i="1"/>
  <c r="C9" i="8"/>
  <c r="D9" i="6"/>
  <c r="G9" i="3"/>
  <c r="L9" i="7"/>
  <c r="J9" i="4"/>
  <c r="E9" i="6"/>
  <c r="F9" i="1"/>
  <c r="E9" i="8"/>
  <c r="D15" i="2"/>
  <c r="I9" i="9"/>
  <c r="I9" i="4"/>
  <c r="H9" i="3"/>
  <c r="K9" i="3"/>
  <c r="G9" i="8"/>
  <c r="M15" i="2"/>
  <c r="I9" i="6"/>
  <c r="E9" i="3"/>
  <c r="J9" i="3"/>
  <c r="J9" i="9"/>
  <c r="E9" i="9"/>
  <c r="H9" i="9"/>
  <c r="K16" i="2"/>
  <c r="G15" i="2"/>
  <c r="K15" i="2"/>
  <c r="L9" i="6"/>
  <c r="J9" i="6"/>
  <c r="C9" i="3"/>
  <c r="H9" i="7"/>
  <c r="F9" i="7"/>
  <c r="G9" i="9"/>
  <c r="B9" i="3"/>
  <c r="L9" i="3"/>
  <c r="J9" i="7"/>
  <c r="K9" i="9"/>
  <c r="J9" i="8"/>
  <c r="I9" i="8"/>
  <c r="M16" i="2"/>
  <c r="H9" i="4"/>
  <c r="L9" i="4"/>
  <c r="F9" i="9"/>
  <c r="F9" i="8"/>
  <c r="H15" i="2"/>
</calcChain>
</file>

<file path=xl/sharedStrings.xml><?xml version="1.0" encoding="utf-8"?>
<sst xmlns="http://schemas.openxmlformats.org/spreadsheetml/2006/main" count="179" uniqueCount="35">
  <si>
    <t>Jaan</t>
  </si>
  <si>
    <t>Veebr</t>
  </si>
  <si>
    <t>Märts</t>
  </si>
  <si>
    <t>Aprill</t>
  </si>
  <si>
    <t>Mai</t>
  </si>
  <si>
    <t>Juuni</t>
  </si>
  <si>
    <t>Juuli</t>
  </si>
  <si>
    <t>Sept</t>
  </si>
  <si>
    <t>Okt</t>
  </si>
  <si>
    <t>Nov</t>
  </si>
  <si>
    <t>Dets</t>
  </si>
  <si>
    <t>Kokku</t>
  </si>
  <si>
    <t>kokku</t>
  </si>
  <si>
    <t>täpne m3</t>
  </si>
  <si>
    <t>Graanul</t>
  </si>
  <si>
    <t>Brikett</t>
  </si>
  <si>
    <t>Gtäpne</t>
  </si>
  <si>
    <t>Btäpne</t>
  </si>
  <si>
    <t>Gkokku</t>
  </si>
  <si>
    <t>Bkokku</t>
  </si>
  <si>
    <t>Gmuutus</t>
  </si>
  <si>
    <t>Bmuutus</t>
  </si>
  <si>
    <t>täpne</t>
  </si>
  <si>
    <t>muutus %</t>
  </si>
  <si>
    <t>Aug</t>
  </si>
  <si>
    <t>TO030 statistikaamet</t>
  </si>
  <si>
    <t>Saematerjali toodang, tuhat m3 2020/2021</t>
  </si>
  <si>
    <t>Termomehaanilise puitmassi toodang, tonni, 2021/2022</t>
  </si>
  <si>
    <t>Paberi toodang, tonni, 2021/2022</t>
  </si>
  <si>
    <t>Puidugraanuli ja briketi toodang, tonni, 2021/2022</t>
  </si>
  <si>
    <t>Vineeri toodang, m3, 2021/2022</t>
  </si>
  <si>
    <t>Spooni toodang, m3, 2021/2022</t>
  </si>
  <si>
    <t>Liimpuidu toodang, m3, 2021/2022</t>
  </si>
  <si>
    <t>Puitlaastplaadi (PLP) toodang, m3, 2021/2022</t>
  </si>
  <si>
    <t>Puitkiudplaadi (PKP) toodang, tuhat m2,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</si>
</sst>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r_-;\-* #,##0.00\ _k_r_-;_-* &quot;-&quot;??\ _k_r_-;_-@_-"/>
    <numFmt numFmtId="165" formatCode="0.0"/>
    <numFmt numFmtId="166" formatCode="#,##0.0"/>
    <numFmt numFmtId="167" formatCode="0.000"/>
    <numFmt numFmtId="168" formatCode="#,##0.0_ ;\-#,##0.0\ "/>
  </numFmts>
  <fonts count="3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  <font>
      <sz val="9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8"/>
      <name val="Arial"/>
      <family val="2"/>
      <charset val="186"/>
    </font>
    <font>
      <sz val="9"/>
      <name val="Arial"/>
      <family val="2"/>
      <charset val="186"/>
    </font>
    <font>
      <sz val="9"/>
      <color theme="1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1"/>
      <color theme="11"/>
      <name val="Calibri"/>
      <family val="2"/>
      <charset val="186"/>
      <scheme val="minor"/>
    </font>
    <font>
      <sz val="8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  <charset val="186"/>
    </font>
    <font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</font>
    <font>
      <sz val="11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F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2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6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0" fontId="16" fillId="0" borderId="23" applyNumberFormat="0" applyFill="0" applyAlignment="0" applyProtection="0"/>
    <xf numFmtId="0" fontId="17" fillId="0" borderId="24" applyNumberFormat="0" applyFill="0" applyAlignment="0" applyProtection="0"/>
    <xf numFmtId="0" fontId="18" fillId="0" borderId="25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26" applyNumberFormat="0" applyAlignment="0" applyProtection="0"/>
    <xf numFmtId="0" fontId="23" fillId="8" borderId="27" applyNumberFormat="0" applyAlignment="0" applyProtection="0"/>
    <xf numFmtId="0" fontId="24" fillId="8" borderId="26" applyNumberFormat="0" applyAlignment="0" applyProtection="0"/>
    <xf numFmtId="0" fontId="25" fillId="0" borderId="28" applyNumberFormat="0" applyFill="0" applyAlignment="0" applyProtection="0"/>
    <xf numFmtId="0" fontId="26" fillId="9" borderId="29" applyNumberFormat="0" applyAlignment="0" applyProtection="0"/>
    <xf numFmtId="0" fontId="27" fillId="0" borderId="0" applyNumberFormat="0" applyFill="0" applyBorder="0" applyAlignment="0" applyProtection="0"/>
    <xf numFmtId="0" fontId="1" fillId="10" borderId="30" applyNumberFormat="0" applyFont="0" applyAlignment="0" applyProtection="0"/>
    <xf numFmtId="0" fontId="28" fillId="0" borderId="0" applyNumberFormat="0" applyFill="0" applyBorder="0" applyAlignment="0" applyProtection="0"/>
    <xf numFmtId="0" fontId="2" fillId="0" borderId="31" applyNumberFormat="0" applyFill="0" applyAlignment="0" applyProtection="0"/>
    <xf numFmtId="0" fontId="2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0" fillId="0" borderId="0"/>
    <xf numFmtId="0" fontId="32" fillId="0" borderId="0" applyNumberFormat="0" applyBorder="0" applyAlignment="0"/>
  </cellStyleXfs>
  <cellXfs count="78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 applyProtection="1">
      <alignment horizontal="left" vertical="top"/>
      <protection locked="0"/>
    </xf>
    <xf numFmtId="0" fontId="2" fillId="2" borderId="4" xfId="0" applyFont="1" applyFill="1" applyBorder="1"/>
    <xf numFmtId="0" fontId="3" fillId="2" borderId="5" xfId="0" applyFont="1" applyFill="1" applyBorder="1"/>
    <xf numFmtId="0" fontId="0" fillId="2" borderId="8" xfId="0" applyFill="1" applyBorder="1" applyAlignment="1">
      <alignment horizontal="right"/>
    </xf>
    <xf numFmtId="0" fontId="3" fillId="2" borderId="6" xfId="0" applyFont="1" applyFill="1" applyBorder="1"/>
    <xf numFmtId="0" fontId="0" fillId="0" borderId="7" xfId="0" applyBorder="1"/>
    <xf numFmtId="0" fontId="0" fillId="2" borderId="5" xfId="0" applyFill="1" applyBorder="1" applyAlignment="1">
      <alignment horizontal="right"/>
    </xf>
    <xf numFmtId="0" fontId="0" fillId="0" borderId="10" xfId="0" applyBorder="1"/>
    <xf numFmtId="1" fontId="0" fillId="0" borderId="5" xfId="0" applyNumberFormat="1" applyBorder="1"/>
    <xf numFmtId="0" fontId="2" fillId="2" borderId="11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 applyProtection="1">
      <alignment horizontal="left" vertical="top"/>
      <protection locked="0"/>
    </xf>
    <xf numFmtId="3" fontId="0" fillId="0" borderId="0" xfId="1" applyNumberFormat="1" applyFont="1"/>
    <xf numFmtId="3" fontId="0" fillId="0" borderId="0" xfId="0" applyNumberFormat="1"/>
    <xf numFmtId="0" fontId="3" fillId="2" borderId="16" xfId="0" applyFont="1" applyFill="1" applyBorder="1"/>
    <xf numFmtId="0" fontId="3" fillId="2" borderId="12" xfId="0" applyFont="1" applyFill="1" applyBorder="1"/>
    <xf numFmtId="0" fontId="3" fillId="2" borderId="17" xfId="0" applyFont="1" applyFill="1" applyBorder="1"/>
    <xf numFmtId="3" fontId="0" fillId="0" borderId="13" xfId="0" applyNumberFormat="1" applyBorder="1"/>
    <xf numFmtId="0" fontId="3" fillId="2" borderId="8" xfId="0" applyFont="1" applyFill="1" applyBorder="1"/>
    <xf numFmtId="0" fontId="0" fillId="2" borderId="6" xfId="0" applyFill="1" applyBorder="1"/>
    <xf numFmtId="0" fontId="0" fillId="2" borderId="5" xfId="0" applyFill="1" applyBorder="1"/>
    <xf numFmtId="0" fontId="0" fillId="2" borderId="8" xfId="0" applyFill="1" applyBorder="1"/>
    <xf numFmtId="0" fontId="7" fillId="0" borderId="0" xfId="3" applyFont="1"/>
    <xf numFmtId="165" fontId="7" fillId="0" borderId="0" xfId="3" applyNumberFormat="1" applyFont="1"/>
    <xf numFmtId="165" fontId="8" fillId="0" borderId="0" xfId="0" applyNumberFormat="1" applyFont="1"/>
    <xf numFmtId="167" fontId="7" fillId="0" borderId="0" xfId="3" applyNumberFormat="1" applyFont="1"/>
    <xf numFmtId="3" fontId="0" fillId="0" borderId="5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8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6" xfId="0" applyNumberFormat="1" applyBorder="1"/>
    <xf numFmtId="0" fontId="2" fillId="2" borderId="21" xfId="0" applyFont="1" applyFill="1" applyBorder="1" applyAlignment="1" applyProtection="1">
      <alignment horizontal="left" vertical="top"/>
      <protection locked="0"/>
    </xf>
    <xf numFmtId="1" fontId="0" fillId="0" borderId="0" xfId="0" applyNumberFormat="1"/>
    <xf numFmtId="3" fontId="0" fillId="0" borderId="7" xfId="0" applyNumberFormat="1" applyBorder="1"/>
    <xf numFmtId="3" fontId="5" fillId="0" borderId="6" xfId="2" applyNumberFormat="1" applyFont="1" applyBorder="1"/>
    <xf numFmtId="2" fontId="0" fillId="0" borderId="0" xfId="0" applyNumberFormat="1"/>
    <xf numFmtId="0" fontId="0" fillId="2" borderId="19" xfId="0" applyFill="1" applyBorder="1" applyAlignment="1">
      <alignment horizontal="right"/>
    </xf>
    <xf numFmtId="3" fontId="9" fillId="0" borderId="20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165" fontId="0" fillId="0" borderId="8" xfId="0" applyNumberFormat="1" applyBorder="1"/>
    <xf numFmtId="0" fontId="0" fillId="2" borderId="18" xfId="0" applyFill="1" applyBorder="1" applyAlignment="1">
      <alignment horizontal="right"/>
    </xf>
    <xf numFmtId="3" fontId="0" fillId="0" borderId="20" xfId="0" applyNumberFormat="1" applyBorder="1"/>
    <xf numFmtId="0" fontId="0" fillId="0" borderId="20" xfId="0" applyBorder="1"/>
    <xf numFmtId="165" fontId="0" fillId="0" borderId="0" xfId="0" applyNumberFormat="1"/>
    <xf numFmtId="165" fontId="0" fillId="3" borderId="0" xfId="0" applyNumberFormat="1" applyFill="1"/>
    <xf numFmtId="1" fontId="9" fillId="0" borderId="20" xfId="0" applyNumberFormat="1" applyFont="1" applyBorder="1" applyAlignment="1">
      <alignment horizontal="center" vertical="center"/>
    </xf>
    <xf numFmtId="1" fontId="0" fillId="0" borderId="9" xfId="0" applyNumberFormat="1" applyBorder="1"/>
    <xf numFmtId="1" fontId="0" fillId="0" borderId="8" xfId="0" applyNumberFormat="1" applyBorder="1"/>
    <xf numFmtId="166" fontId="0" fillId="0" borderId="0" xfId="0" applyNumberFormat="1"/>
    <xf numFmtId="166" fontId="0" fillId="0" borderId="0" xfId="0" applyNumberFormat="1" applyAlignment="1">
      <alignment horizontal="right"/>
    </xf>
    <xf numFmtId="166" fontId="0" fillId="3" borderId="0" xfId="0" applyNumberFormat="1" applyFill="1"/>
    <xf numFmtId="166" fontId="0" fillId="3" borderId="0" xfId="0" applyNumberFormat="1" applyFill="1" applyAlignment="1">
      <alignment horizontal="right"/>
    </xf>
    <xf numFmtId="1" fontId="3" fillId="2" borderId="5" xfId="0" applyNumberFormat="1" applyFont="1" applyFill="1" applyBorder="1"/>
    <xf numFmtId="1" fontId="3" fillId="2" borderId="17" xfId="0" applyNumberFormat="1" applyFont="1" applyFill="1" applyBorder="1"/>
    <xf numFmtId="1" fontId="0" fillId="0" borderId="0" xfId="0" applyNumberFormat="1" applyAlignment="1">
      <alignment horizontal="right"/>
    </xf>
    <xf numFmtId="166" fontId="0" fillId="0" borderId="7" xfId="0" applyNumberFormat="1" applyBorder="1"/>
    <xf numFmtId="168" fontId="31" fillId="35" borderId="32" xfId="50" applyNumberFormat="1" applyFont="1" applyFill="1" applyBorder="1" applyAlignment="1">
      <alignment horizontal="right"/>
    </xf>
    <xf numFmtId="168" fontId="31" fillId="0" borderId="32" xfId="50" applyNumberFormat="1" applyFont="1" applyBorder="1" applyAlignment="1">
      <alignment horizontal="right"/>
    </xf>
    <xf numFmtId="168" fontId="31" fillId="35" borderId="32" xfId="0" applyNumberFormat="1" applyFont="1" applyFill="1" applyBorder="1" applyAlignment="1">
      <alignment horizontal="right"/>
    </xf>
    <xf numFmtId="168" fontId="31" fillId="3" borderId="32" xfId="50" applyNumberFormat="1" applyFont="1" applyFill="1" applyBorder="1" applyAlignment="1">
      <alignment horizontal="right"/>
    </xf>
    <xf numFmtId="165" fontId="32" fillId="0" borderId="0" xfId="51" applyNumberFormat="1"/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/>
    <xf numFmtId="1" fontId="9" fillId="0" borderId="20" xfId="0" applyNumberFormat="1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3" fontId="9" fillId="0" borderId="20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" fillId="0" borderId="0" xfId="0" applyFont="1" applyAlignment="1">
      <alignment horizontal="left"/>
    </xf>
    <xf numFmtId="3" fontId="9" fillId="0" borderId="20" xfId="0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</cellXfs>
  <cellStyles count="52">
    <cellStyle name="20% – rõhk1" xfId="27" builtinId="30" customBuiltin="1"/>
    <cellStyle name="20% – rõhk2" xfId="31" builtinId="34" customBuiltin="1"/>
    <cellStyle name="20% – rõhk3" xfId="35" builtinId="38" customBuiltin="1"/>
    <cellStyle name="20% – rõhk4" xfId="39" builtinId="42" customBuiltin="1"/>
    <cellStyle name="20% – rõhk5" xfId="43" builtinId="46" customBuiltin="1"/>
    <cellStyle name="20% – rõhk6" xfId="47" builtinId="50" customBuiltin="1"/>
    <cellStyle name="40% – rõhk1" xfId="28" builtinId="31" customBuiltin="1"/>
    <cellStyle name="40% – rõhk2" xfId="32" builtinId="35" customBuiltin="1"/>
    <cellStyle name="40% – rõhk3" xfId="36" builtinId="39" customBuiltin="1"/>
    <cellStyle name="40% – rõhk4" xfId="40" builtinId="43" customBuiltin="1"/>
    <cellStyle name="40% – rõhk5" xfId="44" builtinId="47" customBuiltin="1"/>
    <cellStyle name="40% – rõhk6" xfId="48" builtinId="51" customBuiltin="1"/>
    <cellStyle name="60% – rõhk1" xfId="29" builtinId="32" customBuiltin="1"/>
    <cellStyle name="60% – rõhk2" xfId="33" builtinId="36" customBuiltin="1"/>
    <cellStyle name="60% – rõhk3" xfId="37" builtinId="40" customBuiltin="1"/>
    <cellStyle name="60% – rõhk4" xfId="41" builtinId="44" customBuiltin="1"/>
    <cellStyle name="60% – rõhk5" xfId="45" builtinId="48" customBuiltin="1"/>
    <cellStyle name="60% – rõhk6" xfId="49" builtinId="52" customBuiltin="1"/>
    <cellStyle name="Arvutus" xfId="19" builtinId="22" customBuiltin="1"/>
    <cellStyle name="Halb" xfId="15" builtinId="27" customBuiltin="1"/>
    <cellStyle name="Hea" xfId="14" builtinId="26" customBuiltin="1"/>
    <cellStyle name="Hoiatuse tekst" xfId="22" builtinId="11" customBuiltin="1"/>
    <cellStyle name="Hüperlink" xfId="4" builtinId="8" hidden="1"/>
    <cellStyle name="Kokku" xfId="25" builtinId="25" customBuiltin="1"/>
    <cellStyle name="Koma" xfId="1" builtinId="3"/>
    <cellStyle name="Kontrolli lahtrit" xfId="21" builtinId="23" customBuiltin="1"/>
    <cellStyle name="Külastatud hüperlink" xfId="5" builtinId="9" hidden="1"/>
    <cellStyle name="Lingitud lahter" xfId="20" builtinId="24" customBuiltin="1"/>
    <cellStyle name="Märkus" xfId="23" builtinId="10" customBuiltin="1"/>
    <cellStyle name="Neutraalne" xfId="16" builtinId="28" customBuiltin="1"/>
    <cellStyle name="Normaallaad" xfId="0" builtinId="0"/>
    <cellStyle name="Normaallaad 2" xfId="51" xr:uid="{84D5DA00-0381-4A49-BEA7-CDD07820404D}"/>
    <cellStyle name="Normal 2" xfId="3" xr:uid="{00000000-0005-0000-0000-000004000000}"/>
    <cellStyle name="Normal 3" xfId="2" xr:uid="{00000000-0005-0000-0000-000005000000}"/>
    <cellStyle name="Normal 4" xfId="6" xr:uid="{00000000-0005-0000-0000-000006000000}"/>
    <cellStyle name="Normal 5" xfId="7" xr:uid="{00000000-0005-0000-0000-000007000000}"/>
    <cellStyle name="Normal 6" xfId="8" xr:uid="{B439F864-986A-4CD9-96FF-BEC205055B3B}"/>
    <cellStyle name="Normal 7" xfId="50" xr:uid="{8F97DDCB-4DCD-4911-B55B-49994C80FC13}"/>
    <cellStyle name="Pealkiri 1" xfId="10" builtinId="16" customBuiltin="1"/>
    <cellStyle name="Pealkiri 2" xfId="11" builtinId="17" customBuiltin="1"/>
    <cellStyle name="Pealkiri 3" xfId="12" builtinId="18" customBuiltin="1"/>
    <cellStyle name="Pealkiri 4" xfId="13" builtinId="19" customBuiltin="1"/>
    <cellStyle name="Rõhk1" xfId="26" builtinId="29" customBuiltin="1"/>
    <cellStyle name="Rõhk2" xfId="30" builtinId="33" customBuiltin="1"/>
    <cellStyle name="Rõhk3" xfId="34" builtinId="37" customBuiltin="1"/>
    <cellStyle name="Rõhk4" xfId="38" builtinId="41" customBuiltin="1"/>
    <cellStyle name="Rõhk5" xfId="42" builtinId="45" customBuiltin="1"/>
    <cellStyle name="Rõhk6" xfId="46" builtinId="49" customBuiltin="1"/>
    <cellStyle name="Selgitav tekst" xfId="24" builtinId="53" customBuiltin="1"/>
    <cellStyle name="Sisend" xfId="17" builtinId="20" customBuiltin="1"/>
    <cellStyle name="Väljund" xfId="18" builtinId="21" customBuiltin="1"/>
    <cellStyle name="Üldpealkiri" xfId="9" builtinId="15" customBuiltin="1"/>
  </cellStyles>
  <dxfs count="0"/>
  <tableStyles count="0" defaultTableStyle="TableStyleMedium2" defaultPivotStyle="PivotStyleLight16"/>
  <colors>
    <mruColors>
      <color rgb="FFC7EDF5"/>
      <color rgb="FF032E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t-EE" sz="1400"/>
              <a:t>Saematerjali</a:t>
            </a:r>
            <a:r>
              <a:rPr lang="et-EE" sz="1400" baseline="0"/>
              <a:t> t</a:t>
            </a:r>
            <a:r>
              <a:rPr lang="en-US" sz="1400"/>
              <a:t>oo</a:t>
            </a:r>
            <a:r>
              <a:rPr lang="et-EE" sz="1400"/>
              <a:t>tmine</a:t>
            </a:r>
            <a:r>
              <a:rPr lang="en-US" sz="1400" baseline="0"/>
              <a:t> </a:t>
            </a:r>
            <a:r>
              <a:rPr lang="en-US" sz="1400"/>
              <a:t>20</a:t>
            </a:r>
            <a:r>
              <a:rPr lang="et-EE" sz="1400"/>
              <a:t>21/2022</a:t>
            </a:r>
            <a:endParaRPr lang="en-US" sz="1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316130320666439"/>
          <c:y val="0.13188823425043897"/>
          <c:w val="0.86677378062909138"/>
          <c:h val="0.59894477476029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Saematerjal!$A$3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32E69"/>
            </a:solidFill>
            <a:ln>
              <a:solidFill>
                <a:srgbClr val="032E69"/>
              </a:solidFill>
            </a:ln>
          </c:spPr>
          <c:invertIfNegative val="0"/>
          <c:cat>
            <c:strRef>
              <c:f>Saematerjal!$B$2:$M$2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Aprill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Saematerjal!$B$3:$M$3</c:f>
              <c:numCache>
                <c:formatCode>#,##0</c:formatCode>
                <c:ptCount val="12"/>
                <c:pt idx="0">
                  <c:v>194.85510000000002</c:v>
                </c:pt>
                <c:pt idx="1">
                  <c:v>197.01329999999999</c:v>
                </c:pt>
                <c:pt idx="2">
                  <c:v>215.26730000000001</c:v>
                </c:pt>
                <c:pt idx="3">
                  <c:v>208.8409</c:v>
                </c:pt>
                <c:pt idx="4">
                  <c:v>197.7251</c:v>
                </c:pt>
                <c:pt idx="5">
                  <c:v>153.82760000000002</c:v>
                </c:pt>
                <c:pt idx="6">
                  <c:v>107.6147</c:v>
                </c:pt>
                <c:pt idx="7">
                  <c:v>191.50739999999999</c:v>
                </c:pt>
                <c:pt idx="8">
                  <c:v>209.92170000000002</c:v>
                </c:pt>
                <c:pt idx="9">
                  <c:v>190.00810000000001</c:v>
                </c:pt>
                <c:pt idx="10">
                  <c:v>208.2766</c:v>
                </c:pt>
                <c:pt idx="11">
                  <c:v>141.2243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E6-4FB8-9E72-A5ADECA80679}"/>
            </c:ext>
          </c:extLst>
        </c:ser>
        <c:ser>
          <c:idx val="1"/>
          <c:order val="1"/>
          <c:tx>
            <c:strRef>
              <c:f>Saematerjal!$A$6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7EDF5"/>
            </a:solidFill>
          </c:spPr>
          <c:invertIfNegative val="0"/>
          <c:cat>
            <c:strRef>
              <c:f>Saematerjal!$B$2:$M$2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Aprill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Saematerjal!$B$6:$M$6</c:f>
              <c:numCache>
                <c:formatCode>#,##0</c:formatCode>
                <c:ptCount val="12"/>
                <c:pt idx="0">
                  <c:v>185.02020000000002</c:v>
                </c:pt>
                <c:pt idx="1">
                  <c:v>201.91900000000001</c:v>
                </c:pt>
                <c:pt idx="2">
                  <c:v>219.27970000000002</c:v>
                </c:pt>
                <c:pt idx="3">
                  <c:v>235.6386</c:v>
                </c:pt>
                <c:pt idx="4">
                  <c:v>256.80200000000002</c:v>
                </c:pt>
                <c:pt idx="5">
                  <c:v>207.58</c:v>
                </c:pt>
                <c:pt idx="6">
                  <c:v>136.85060000000001</c:v>
                </c:pt>
                <c:pt idx="7">
                  <c:v>197.79329999999999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E6-4FB8-9E72-A5ADECA80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8609024"/>
        <c:axId val="42409280"/>
        <c:axId val="0"/>
      </c:bar3DChart>
      <c:catAx>
        <c:axId val="148609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2409280"/>
        <c:crosses val="autoZero"/>
        <c:auto val="1"/>
        <c:lblAlgn val="ctr"/>
        <c:lblOffset val="100"/>
        <c:noMultiLvlLbl val="0"/>
      </c:catAx>
      <c:valAx>
        <c:axId val="424092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tuhat</a:t>
                </a:r>
                <a:r>
                  <a:rPr lang="en-GB" baseline="0"/>
                  <a:t> m3</a:t>
                </a:r>
                <a:endParaRPr lang="en-GB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4860902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t-EE"/>
          </a:p>
        </c:txPr>
      </c:dTable>
    </c:plotArea>
    <c:plotVisOnly val="1"/>
    <c:dispBlanksAs val="gap"/>
    <c:showDLblsOverMax val="0"/>
  </c:chart>
  <c:printSettings>
    <c:headerFooter/>
    <c:pageMargins b="0.750000000000005" l="0.70000000000000162" r="0.70000000000000162" t="0.750000000000005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t-EE"/>
              <a:t>Puit</a:t>
            </a:r>
            <a:r>
              <a:rPr lang="en-US"/>
              <a:t>kiudp</a:t>
            </a:r>
            <a:r>
              <a:rPr lang="et-EE"/>
              <a:t>laadi tootmine 2021/2022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6799408007695"/>
          <c:y val="0.18274727059769272"/>
          <c:w val="0.86291474892602549"/>
          <c:h val="0.5580804104032466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PKP!$A$3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32E69"/>
            </a:solidFill>
            <a:ln>
              <a:solidFill>
                <a:srgbClr val="032E69"/>
              </a:solidFill>
            </a:ln>
          </c:spPr>
          <c:invertIfNegative val="0"/>
          <c:cat>
            <c:strRef>
              <c:f>PKP!$B$2:$M$2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Aprill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PKP!$B$3:$M$3</c:f>
              <c:numCache>
                <c:formatCode>0</c:formatCode>
                <c:ptCount val="12"/>
                <c:pt idx="0">
                  <c:v>368</c:v>
                </c:pt>
                <c:pt idx="1">
                  <c:v>268</c:v>
                </c:pt>
                <c:pt idx="2">
                  <c:v>464</c:v>
                </c:pt>
                <c:pt idx="3">
                  <c:v>391</c:v>
                </c:pt>
                <c:pt idx="4">
                  <c:v>264</c:v>
                </c:pt>
                <c:pt idx="5">
                  <c:v>346</c:v>
                </c:pt>
                <c:pt idx="6">
                  <c:v>255</c:v>
                </c:pt>
                <c:pt idx="7">
                  <c:v>333</c:v>
                </c:pt>
                <c:pt idx="8">
                  <c:v>310</c:v>
                </c:pt>
                <c:pt idx="9" formatCode="#\ ##0.0_ ;\-#\ ##0.0\ ">
                  <c:v>532</c:v>
                </c:pt>
                <c:pt idx="10">
                  <c:v>332</c:v>
                </c:pt>
                <c:pt idx="11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DA-483E-BD26-AD7E7DB46E35}"/>
            </c:ext>
          </c:extLst>
        </c:ser>
        <c:ser>
          <c:idx val="1"/>
          <c:order val="1"/>
          <c:tx>
            <c:strRef>
              <c:f>PKP!$A$5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7EDF5"/>
            </a:solidFill>
          </c:spPr>
          <c:invertIfNegative val="0"/>
          <c:cat>
            <c:strRef>
              <c:f>PKP!$B$2:$M$2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Aprill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PKP!$B$5:$M$5</c:f>
              <c:numCache>
                <c:formatCode>General</c:formatCode>
                <c:ptCount val="12"/>
                <c:pt idx="0">
                  <c:v>214</c:v>
                </c:pt>
                <c:pt idx="1">
                  <c:v>371</c:v>
                </c:pt>
                <c:pt idx="2">
                  <c:v>402</c:v>
                </c:pt>
                <c:pt idx="3">
                  <c:v>277</c:v>
                </c:pt>
                <c:pt idx="4">
                  <c:v>435</c:v>
                </c:pt>
                <c:pt idx="5">
                  <c:v>379</c:v>
                </c:pt>
                <c:pt idx="6">
                  <c:v>150</c:v>
                </c:pt>
                <c:pt idx="7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DA-483E-BD26-AD7E7DB46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0101504"/>
        <c:axId val="149565376"/>
        <c:axId val="0"/>
      </c:bar3DChart>
      <c:catAx>
        <c:axId val="15010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9565376"/>
        <c:crosses val="autoZero"/>
        <c:auto val="1"/>
        <c:lblAlgn val="ctr"/>
        <c:lblOffset val="100"/>
        <c:noMultiLvlLbl val="0"/>
      </c:catAx>
      <c:valAx>
        <c:axId val="149565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tuhat m2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5010150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t-EE"/>
          </a:p>
        </c:txPr>
      </c:dTable>
    </c:plotArea>
    <c:plotVisOnly val="1"/>
    <c:dispBlanksAs val="gap"/>
    <c:showDLblsOverMax val="0"/>
  </c:chart>
  <c:printSettings>
    <c:headerFooter/>
    <c:pageMargins b="0.750000000000004" l="0.70000000000000162" r="0.70000000000000162" t="0.75000000000000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t-EE" sz="1600"/>
              <a:t>Termomehhaanilise puitmassi</a:t>
            </a:r>
            <a:r>
              <a:rPr lang="et-EE" sz="1600" baseline="0"/>
              <a:t> tootmine </a:t>
            </a:r>
            <a:r>
              <a:rPr lang="en-US" sz="1600" baseline="0"/>
              <a:t>20</a:t>
            </a:r>
            <a:r>
              <a:rPr lang="et-EE" sz="1600" baseline="0"/>
              <a:t>21</a:t>
            </a:r>
            <a:r>
              <a:rPr lang="en-US" sz="1600" baseline="0"/>
              <a:t>/</a:t>
            </a:r>
            <a:r>
              <a:rPr lang="et-EE" sz="1600"/>
              <a:t>2022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550866073098367E-2"/>
          <c:y val="0.12268442920649709"/>
          <c:w val="0.89010027088757804"/>
          <c:h val="0.640969869541215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'Termomeh. puitmass'!$A$3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32E69"/>
            </a:solidFill>
            <a:ln>
              <a:solidFill>
                <a:srgbClr val="032E69"/>
              </a:solidFill>
            </a:ln>
          </c:spPr>
          <c:invertIfNegative val="0"/>
          <c:cat>
            <c:strRef>
              <c:f>'Termomeh. puitmass'!$B$2:$M$2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Aprill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'Termomeh. puitmass'!$B$3:$M$3</c:f>
              <c:numCache>
                <c:formatCode>#,##0</c:formatCode>
                <c:ptCount val="12"/>
                <c:pt idx="0">
                  <c:v>16000</c:v>
                </c:pt>
                <c:pt idx="1">
                  <c:v>14000</c:v>
                </c:pt>
                <c:pt idx="2">
                  <c:v>16000</c:v>
                </c:pt>
                <c:pt idx="3">
                  <c:v>16000</c:v>
                </c:pt>
                <c:pt idx="4">
                  <c:v>16000</c:v>
                </c:pt>
                <c:pt idx="5">
                  <c:v>15000</c:v>
                </c:pt>
                <c:pt idx="6">
                  <c:v>17000</c:v>
                </c:pt>
                <c:pt idx="7">
                  <c:v>16000</c:v>
                </c:pt>
                <c:pt idx="8">
                  <c:v>14000</c:v>
                </c:pt>
                <c:pt idx="9">
                  <c:v>16000</c:v>
                </c:pt>
                <c:pt idx="10">
                  <c:v>16000</c:v>
                </c:pt>
                <c:pt idx="11">
                  <c:v>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B1-4BE0-9362-CCD2E4528182}"/>
            </c:ext>
          </c:extLst>
        </c:ser>
        <c:ser>
          <c:idx val="2"/>
          <c:order val="1"/>
          <c:tx>
            <c:strRef>
              <c:f>'Termomeh. puitmass'!$A$6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7EDF5"/>
            </a:solidFill>
          </c:spPr>
          <c:invertIfNegative val="0"/>
          <c:cat>
            <c:strRef>
              <c:f>'Termomeh. puitmass'!$B$2:$M$2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Aprill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'Termomeh. puitmass'!$B$6:$M$6</c:f>
              <c:numCache>
                <c:formatCode>#,##0</c:formatCode>
                <c:ptCount val="12"/>
                <c:pt idx="0">
                  <c:v>17000</c:v>
                </c:pt>
                <c:pt idx="1">
                  <c:v>14000</c:v>
                </c:pt>
                <c:pt idx="2">
                  <c:v>16000</c:v>
                </c:pt>
                <c:pt idx="3">
                  <c:v>16000</c:v>
                </c:pt>
                <c:pt idx="4">
                  <c:v>17000</c:v>
                </c:pt>
                <c:pt idx="5">
                  <c:v>13000</c:v>
                </c:pt>
                <c:pt idx="6">
                  <c:v>16000</c:v>
                </c:pt>
                <c:pt idx="7">
                  <c:v>17000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B1-4BE0-9362-CCD2E4528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5624064"/>
        <c:axId val="148006592"/>
        <c:axId val="0"/>
      </c:bar3DChart>
      <c:catAx>
        <c:axId val="145624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8006592"/>
        <c:crosses val="autoZero"/>
        <c:auto val="1"/>
        <c:lblAlgn val="ctr"/>
        <c:lblOffset val="100"/>
        <c:noMultiLvlLbl val="0"/>
      </c:catAx>
      <c:valAx>
        <c:axId val="1480065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tonni</a:t>
                </a:r>
              </a:p>
            </c:rich>
          </c:tx>
          <c:layout>
            <c:manualLayout>
              <c:xMode val="edge"/>
              <c:yMode val="edge"/>
              <c:x val="4.9131420666738911E-4"/>
              <c:y val="0.4257181852268501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4562406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t-EE"/>
          </a:p>
        </c:txPr>
      </c:dTable>
    </c:plotArea>
    <c:plotVisOnly val="1"/>
    <c:dispBlanksAs val="gap"/>
    <c:showDLblsOverMax val="0"/>
  </c:chart>
  <c:printSettings>
    <c:headerFooter/>
    <c:pageMargins b="0.750000000000005" l="0.70000000000000162" r="0.70000000000000162" t="0.75000000000000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t-EE"/>
              <a:t>P</a:t>
            </a:r>
            <a:r>
              <a:rPr lang="et-EE" baseline="0"/>
              <a:t>aberi tootmine </a:t>
            </a:r>
            <a:r>
              <a:rPr lang="en-US" baseline="0"/>
              <a:t>20</a:t>
            </a:r>
            <a:r>
              <a:rPr lang="et-EE" baseline="0"/>
              <a:t>21</a:t>
            </a:r>
            <a:r>
              <a:rPr lang="en-US" baseline="0"/>
              <a:t>/</a:t>
            </a:r>
            <a:r>
              <a:rPr lang="et-EE"/>
              <a:t>2022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550866073098408E-2"/>
          <c:y val="0.156135477973604"/>
          <c:w val="0.89010027088757804"/>
          <c:h val="0.5907449043411320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Paber!$A$3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32E69"/>
            </a:solidFill>
            <a:ln>
              <a:solidFill>
                <a:srgbClr val="032E69"/>
              </a:solidFill>
            </a:ln>
          </c:spPr>
          <c:invertIfNegative val="0"/>
          <c:cat>
            <c:strRef>
              <c:f>Paber!$B$2:$M$2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Aprill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Paber!$B$3:$M$3</c:f>
              <c:numCache>
                <c:formatCode>#,##0</c:formatCode>
                <c:ptCount val="12"/>
                <c:pt idx="0">
                  <c:v>6100</c:v>
                </c:pt>
                <c:pt idx="1">
                  <c:v>5400</c:v>
                </c:pt>
                <c:pt idx="2">
                  <c:v>3800</c:v>
                </c:pt>
                <c:pt idx="3">
                  <c:v>6100</c:v>
                </c:pt>
                <c:pt idx="4">
                  <c:v>5500</c:v>
                </c:pt>
                <c:pt idx="5">
                  <c:v>5500</c:v>
                </c:pt>
                <c:pt idx="6">
                  <c:v>5800</c:v>
                </c:pt>
                <c:pt idx="7">
                  <c:v>4500</c:v>
                </c:pt>
                <c:pt idx="8">
                  <c:v>5700</c:v>
                </c:pt>
                <c:pt idx="9">
                  <c:v>6300</c:v>
                </c:pt>
                <c:pt idx="10">
                  <c:v>5800</c:v>
                </c:pt>
                <c:pt idx="11">
                  <c:v>6100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6-481D-874F-B018F1994235}"/>
            </c:ext>
          </c:extLst>
        </c:ser>
        <c:ser>
          <c:idx val="2"/>
          <c:order val="1"/>
          <c:tx>
            <c:strRef>
              <c:f>Paber!$A$6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7EDF5"/>
            </a:solidFill>
          </c:spPr>
          <c:invertIfNegative val="0"/>
          <c:cat>
            <c:strRef>
              <c:f>Paber!$B$2:$M$2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Aprill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Paber!$B$6:$M$6</c:f>
              <c:numCache>
                <c:formatCode>#,##0</c:formatCode>
                <c:ptCount val="12"/>
                <c:pt idx="0">
                  <c:v>5600</c:v>
                </c:pt>
                <c:pt idx="1">
                  <c:v>5600</c:v>
                </c:pt>
                <c:pt idx="2">
                  <c:v>6300</c:v>
                </c:pt>
                <c:pt idx="3">
                  <c:v>6100</c:v>
                </c:pt>
                <c:pt idx="4">
                  <c:v>5600</c:v>
                </c:pt>
                <c:pt idx="5">
                  <c:v>5200</c:v>
                </c:pt>
                <c:pt idx="6">
                  <c:v>4800</c:v>
                </c:pt>
                <c:pt idx="7">
                  <c:v>4200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26-481D-874F-B018F1994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9304832"/>
        <c:axId val="148008896"/>
        <c:axId val="0"/>
      </c:bar3DChart>
      <c:catAx>
        <c:axId val="149304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8008896"/>
        <c:crosses val="autoZero"/>
        <c:auto val="1"/>
        <c:lblAlgn val="ctr"/>
        <c:lblOffset val="100"/>
        <c:noMultiLvlLbl val="0"/>
      </c:catAx>
      <c:valAx>
        <c:axId val="1480088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tonni</a:t>
                </a:r>
              </a:p>
            </c:rich>
          </c:tx>
          <c:layout>
            <c:manualLayout>
              <c:xMode val="edge"/>
              <c:yMode val="edge"/>
              <c:x val="1.4076954322602302E-2"/>
              <c:y val="0.4257181852268501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4930483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t-EE"/>
          </a:p>
        </c:txPr>
      </c:dTable>
    </c:plotArea>
    <c:plotVisOnly val="1"/>
    <c:dispBlanksAs val="gap"/>
    <c:showDLblsOverMax val="0"/>
  </c:chart>
  <c:printSettings>
    <c:headerFooter/>
    <c:pageMargins b="0.750000000000005" l="0.70000000000000162" r="0.70000000000000162" t="0.75000000000000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t-EE" sz="1400"/>
              <a:t>Pui</a:t>
            </a:r>
            <a:r>
              <a:rPr lang="en-US" sz="1400"/>
              <a:t>du</a:t>
            </a:r>
            <a:r>
              <a:rPr lang="et-EE" sz="1400"/>
              <a:t>graanuli</a:t>
            </a:r>
            <a:r>
              <a:rPr lang="en-US" sz="1400"/>
              <a:t> </a:t>
            </a:r>
            <a:r>
              <a:rPr lang="et-EE" sz="1400"/>
              <a:t>tootmine 2021</a:t>
            </a:r>
            <a:r>
              <a:rPr lang="en-US" sz="1400"/>
              <a:t>/20</a:t>
            </a:r>
            <a:r>
              <a:rPr lang="et-EE" sz="1400"/>
              <a:t>22</a:t>
            </a:r>
            <a:endParaRPr lang="en-US" sz="1400"/>
          </a:p>
        </c:rich>
      </c:tx>
      <c:layout>
        <c:manualLayout>
          <c:xMode val="edge"/>
          <c:yMode val="edge"/>
          <c:x val="0.31517185351831023"/>
          <c:y val="3.0456852791878174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986952607769201E-2"/>
          <c:y val="0.10510264341957321"/>
          <c:w val="0.86677378062909138"/>
          <c:h val="0.67904761904762012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'Graanul&amp;Brikett'!$A$3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32E69"/>
            </a:solidFill>
            <a:ln>
              <a:solidFill>
                <a:srgbClr val="032E69"/>
              </a:solidFill>
            </a:ln>
          </c:spPr>
          <c:invertIfNegative val="0"/>
          <c:cat>
            <c:strRef>
              <c:f>'Graanul&amp;Brikett'!$C$2:$N$2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Aprill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'Graanul&amp;Brikett'!$C$3:$N$3</c:f>
              <c:numCache>
                <c:formatCode>#,##0</c:formatCode>
                <c:ptCount val="12"/>
                <c:pt idx="0">
                  <c:v>102000</c:v>
                </c:pt>
                <c:pt idx="1">
                  <c:v>105000</c:v>
                </c:pt>
                <c:pt idx="2">
                  <c:v>118000</c:v>
                </c:pt>
                <c:pt idx="3">
                  <c:v>117000</c:v>
                </c:pt>
                <c:pt idx="4">
                  <c:v>120000</c:v>
                </c:pt>
                <c:pt idx="5">
                  <c:v>88000</c:v>
                </c:pt>
                <c:pt idx="6">
                  <c:v>63000</c:v>
                </c:pt>
                <c:pt idx="7">
                  <c:v>105000</c:v>
                </c:pt>
                <c:pt idx="8">
                  <c:v>116000</c:v>
                </c:pt>
                <c:pt idx="9">
                  <c:v>118000</c:v>
                </c:pt>
                <c:pt idx="10">
                  <c:v>110000</c:v>
                </c:pt>
                <c:pt idx="11">
                  <c:v>98000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C-4F53-BD83-A582B1C50B2E}"/>
            </c:ext>
          </c:extLst>
        </c:ser>
        <c:ser>
          <c:idx val="1"/>
          <c:order val="1"/>
          <c:tx>
            <c:strRef>
              <c:f>'Graanul&amp;Brikett'!$A$9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7EDF5"/>
            </a:solidFill>
          </c:spPr>
          <c:invertIfNegative val="0"/>
          <c:cat>
            <c:strRef>
              <c:f>'Graanul&amp;Brikett'!$C$2:$N$2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Aprill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'Graanul&amp;Brikett'!$C$9:$N$9</c:f>
              <c:numCache>
                <c:formatCode>#,##0</c:formatCode>
                <c:ptCount val="12"/>
                <c:pt idx="0">
                  <c:v>124000</c:v>
                </c:pt>
                <c:pt idx="1">
                  <c:v>124000</c:v>
                </c:pt>
                <c:pt idx="2">
                  <c:v>139000</c:v>
                </c:pt>
                <c:pt idx="3">
                  <c:v>129000</c:v>
                </c:pt>
                <c:pt idx="4">
                  <c:v>132000</c:v>
                </c:pt>
                <c:pt idx="5">
                  <c:v>109000</c:v>
                </c:pt>
                <c:pt idx="6">
                  <c:v>95000</c:v>
                </c:pt>
                <c:pt idx="7">
                  <c:v>138000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3C-4F53-BD83-A582B1C50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8870656"/>
        <c:axId val="148011200"/>
        <c:axId val="0"/>
      </c:bar3DChart>
      <c:catAx>
        <c:axId val="148870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8011200"/>
        <c:crosses val="autoZero"/>
        <c:auto val="1"/>
        <c:lblAlgn val="ctr"/>
        <c:lblOffset val="100"/>
        <c:noMultiLvlLbl val="0"/>
      </c:catAx>
      <c:valAx>
        <c:axId val="1480112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tonni</a:t>
                </a:r>
              </a:p>
            </c:rich>
          </c:tx>
          <c:layout>
            <c:manualLayout>
              <c:xMode val="edge"/>
              <c:yMode val="edge"/>
              <c:x val="4.7965698502563381E-3"/>
              <c:y val="0.38660959775238857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4887065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t-EE"/>
          </a:p>
        </c:txPr>
      </c:dTable>
    </c:plotArea>
    <c:plotVisOnly val="1"/>
    <c:dispBlanksAs val="gap"/>
    <c:showDLblsOverMax val="0"/>
  </c:chart>
  <c:printSettings>
    <c:headerFooter/>
    <c:pageMargins b="0.750000000000005" l="0.70000000000000162" r="0.70000000000000162" t="0.750000000000005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t-EE" sz="1400"/>
              <a:t>Puit</a:t>
            </a:r>
            <a:r>
              <a:rPr lang="en-US" sz="1400"/>
              <a:t>briketi </a:t>
            </a:r>
            <a:r>
              <a:rPr lang="et-EE" sz="1400"/>
              <a:t>tootmine 2021</a:t>
            </a:r>
            <a:r>
              <a:rPr lang="en-US" sz="1400"/>
              <a:t>/20</a:t>
            </a:r>
            <a:r>
              <a:rPr lang="et-EE" sz="1400"/>
              <a:t>22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986952607769201E-2"/>
          <c:y val="0.13188833085153137"/>
          <c:w val="0.86677378062909238"/>
          <c:h val="0.64867999907091312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'Graanul&amp;Brikett'!$A$3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32E69"/>
            </a:solidFill>
            <a:ln>
              <a:solidFill>
                <a:srgbClr val="032E69"/>
              </a:solidFill>
            </a:ln>
          </c:spPr>
          <c:invertIfNegative val="0"/>
          <c:cat>
            <c:strRef>
              <c:f>'Graanul&amp;Brikett'!$C$2:$N$2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Aprill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'Graanul&amp;Brikett'!$C$4:$N$4</c:f>
              <c:numCache>
                <c:formatCode>#,##0</c:formatCode>
                <c:ptCount val="12"/>
                <c:pt idx="0">
                  <c:v>400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500</c:v>
                </c:pt>
                <c:pt idx="10">
                  <c:v>700</c:v>
                </c:pt>
                <c:pt idx="11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6-4BA0-B019-59114AD8F391}"/>
            </c:ext>
          </c:extLst>
        </c:ser>
        <c:ser>
          <c:idx val="1"/>
          <c:order val="1"/>
          <c:tx>
            <c:strRef>
              <c:f>'Graanul&amp;Brikett'!$A$9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7EDF5"/>
            </a:solidFill>
          </c:spPr>
          <c:invertIfNegative val="0"/>
          <c:cat>
            <c:strRef>
              <c:f>'Graanul&amp;Brikett'!$C$2:$N$2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Aprill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'Graanul&amp;Brikett'!$C$10:$N$10</c:f>
              <c:numCache>
                <c:formatCode>#,##0</c:formatCode>
                <c:ptCount val="12"/>
                <c:pt idx="0">
                  <c:v>400</c:v>
                </c:pt>
                <c:pt idx="1">
                  <c:v>700</c:v>
                </c:pt>
                <c:pt idx="2">
                  <c:v>400</c:v>
                </c:pt>
                <c:pt idx="3">
                  <c:v>600</c:v>
                </c:pt>
                <c:pt idx="4">
                  <c:v>700</c:v>
                </c:pt>
                <c:pt idx="5">
                  <c:v>400</c:v>
                </c:pt>
                <c:pt idx="6">
                  <c:v>400</c:v>
                </c:pt>
                <c:pt idx="7">
                  <c:v>300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56-4BA0-B019-59114AD8F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8872704"/>
        <c:axId val="149029440"/>
        <c:axId val="0"/>
      </c:bar3DChart>
      <c:catAx>
        <c:axId val="148872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9029440"/>
        <c:crosses val="autoZero"/>
        <c:auto val="1"/>
        <c:lblAlgn val="ctr"/>
        <c:lblOffset val="100"/>
        <c:noMultiLvlLbl val="0"/>
      </c:catAx>
      <c:valAx>
        <c:axId val="149029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tonni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4887270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t-EE"/>
          </a:p>
        </c:txPr>
      </c:dTable>
    </c:plotArea>
    <c:plotVisOnly val="1"/>
    <c:dispBlanksAs val="gap"/>
    <c:showDLblsOverMax val="0"/>
  </c:chart>
  <c:printSettings>
    <c:headerFooter/>
    <c:pageMargins b="0.750000000000005" l="0.70000000000000162" r="0.70000000000000162" t="0.75000000000000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t-EE" sz="1400"/>
              <a:t>Vineeri tootmine 2021/2022</a:t>
            </a:r>
          </a:p>
        </c:rich>
      </c:tx>
      <c:layout>
        <c:manualLayout>
          <c:xMode val="edge"/>
          <c:yMode val="edge"/>
          <c:x val="0.32268122489959844"/>
          <c:y val="2.1598639455782314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38886118616587"/>
          <c:y val="0.14207756363333288"/>
          <c:w val="0.86001074607942163"/>
          <c:h val="0.6037000515122520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Vineer!$A$3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32E69"/>
            </a:solidFill>
            <a:ln>
              <a:solidFill>
                <a:srgbClr val="032E69"/>
              </a:solidFill>
            </a:ln>
          </c:spPr>
          <c:invertIfNegative val="0"/>
          <c:cat>
            <c:strRef>
              <c:f>Vineer!$B$2:$M$2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Aprill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Vineer!$B$3:$M$3</c:f>
              <c:numCache>
                <c:formatCode>#,##0</c:formatCode>
                <c:ptCount val="12"/>
                <c:pt idx="0">
                  <c:v>14800</c:v>
                </c:pt>
                <c:pt idx="1">
                  <c:v>15800</c:v>
                </c:pt>
                <c:pt idx="2">
                  <c:v>18900</c:v>
                </c:pt>
                <c:pt idx="3">
                  <c:v>17100</c:v>
                </c:pt>
                <c:pt idx="4">
                  <c:v>17600</c:v>
                </c:pt>
                <c:pt idx="5">
                  <c:v>11100</c:v>
                </c:pt>
                <c:pt idx="6">
                  <c:v>15800</c:v>
                </c:pt>
                <c:pt idx="7">
                  <c:v>15000</c:v>
                </c:pt>
                <c:pt idx="8">
                  <c:v>11100</c:v>
                </c:pt>
                <c:pt idx="9">
                  <c:v>17500</c:v>
                </c:pt>
                <c:pt idx="10">
                  <c:v>18400</c:v>
                </c:pt>
                <c:pt idx="11">
                  <c:v>13100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F-410C-BA4C-85A08E4FCE48}"/>
            </c:ext>
          </c:extLst>
        </c:ser>
        <c:ser>
          <c:idx val="1"/>
          <c:order val="1"/>
          <c:tx>
            <c:strRef>
              <c:f>Vineer!$A$6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7EDF5"/>
            </a:solidFill>
            <a:ln>
              <a:solidFill>
                <a:srgbClr val="C7EDF5"/>
              </a:solidFill>
            </a:ln>
          </c:spPr>
          <c:invertIfNegative val="0"/>
          <c:cat>
            <c:strRef>
              <c:f>Vineer!$B$2:$M$2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Aprill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Vineer!$B$6:$M$6</c:f>
              <c:numCache>
                <c:formatCode>#,##0</c:formatCode>
                <c:ptCount val="12"/>
                <c:pt idx="0">
                  <c:v>17300</c:v>
                </c:pt>
                <c:pt idx="1">
                  <c:v>15400</c:v>
                </c:pt>
                <c:pt idx="2">
                  <c:v>18600</c:v>
                </c:pt>
                <c:pt idx="3">
                  <c:v>18000</c:v>
                </c:pt>
                <c:pt idx="4">
                  <c:v>18500</c:v>
                </c:pt>
                <c:pt idx="5">
                  <c:v>10800</c:v>
                </c:pt>
                <c:pt idx="6">
                  <c:v>13400</c:v>
                </c:pt>
                <c:pt idx="7">
                  <c:v>13900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5F-410C-BA4C-85A08E4FC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9130752"/>
        <c:axId val="149031744"/>
        <c:axId val="0"/>
      </c:bar3DChart>
      <c:catAx>
        <c:axId val="149130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9031744"/>
        <c:crosses val="autoZero"/>
        <c:auto val="1"/>
        <c:lblAlgn val="ctr"/>
        <c:lblOffset val="100"/>
        <c:noMultiLvlLbl val="0"/>
      </c:catAx>
      <c:valAx>
        <c:axId val="149031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m3</a:t>
                </a:r>
              </a:p>
            </c:rich>
          </c:tx>
          <c:layout>
            <c:manualLayout>
              <c:xMode val="edge"/>
              <c:yMode val="edge"/>
              <c:x val="2.8998286978833505E-2"/>
              <c:y val="0.4032793690950546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4913075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t-EE"/>
          </a:p>
        </c:txPr>
      </c:dTable>
    </c:plotArea>
    <c:plotVisOnly val="1"/>
    <c:dispBlanksAs val="gap"/>
    <c:showDLblsOverMax val="0"/>
  </c:chart>
  <c:printSettings>
    <c:headerFooter/>
    <c:pageMargins b="0.750000000000005" l="0.70000000000000162" r="0.70000000000000162" t="0.75000000000000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Spooni</a:t>
            </a:r>
            <a:r>
              <a:rPr lang="et-EE" sz="1400"/>
              <a:t> tootmine 2021/2022</a:t>
            </a:r>
          </a:p>
        </c:rich>
      </c:tx>
      <c:layout>
        <c:manualLayout>
          <c:xMode val="edge"/>
          <c:yMode val="edge"/>
          <c:x val="0.34196078431372656"/>
          <c:y val="2.061855670103086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38886118616587"/>
          <c:y val="0.14207756363333288"/>
          <c:w val="0.86001074607942163"/>
          <c:h val="0.6161611107022839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Spoon!$A$3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32E69"/>
            </a:solidFill>
            <a:ln>
              <a:solidFill>
                <a:srgbClr val="032E69"/>
              </a:solidFill>
            </a:ln>
          </c:spPr>
          <c:invertIfNegative val="0"/>
          <c:cat>
            <c:strRef>
              <c:f>Spoon!$B$2:$M$2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Aprill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Spoon!$B$3:$M$3</c:f>
              <c:numCache>
                <c:formatCode>#,##0</c:formatCode>
                <c:ptCount val="12"/>
                <c:pt idx="0">
                  <c:v>7300</c:v>
                </c:pt>
                <c:pt idx="1">
                  <c:v>6300</c:v>
                </c:pt>
                <c:pt idx="2">
                  <c:v>6900</c:v>
                </c:pt>
                <c:pt idx="3">
                  <c:v>8000</c:v>
                </c:pt>
                <c:pt idx="4">
                  <c:v>9000</c:v>
                </c:pt>
                <c:pt idx="5">
                  <c:v>7000</c:v>
                </c:pt>
                <c:pt idx="6">
                  <c:v>3900</c:v>
                </c:pt>
                <c:pt idx="7">
                  <c:v>6000</c:v>
                </c:pt>
                <c:pt idx="8">
                  <c:v>7900</c:v>
                </c:pt>
                <c:pt idx="9">
                  <c:v>8700</c:v>
                </c:pt>
                <c:pt idx="10">
                  <c:v>9400</c:v>
                </c:pt>
                <c:pt idx="11">
                  <c:v>8200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4-48AD-B78F-90452097A5BF}"/>
            </c:ext>
          </c:extLst>
        </c:ser>
        <c:ser>
          <c:idx val="1"/>
          <c:order val="1"/>
          <c:tx>
            <c:strRef>
              <c:f>Spoon!$A$6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7EDF5"/>
            </a:solidFill>
            <a:ln>
              <a:solidFill>
                <a:srgbClr val="C7EDF5"/>
              </a:solidFill>
            </a:ln>
          </c:spPr>
          <c:invertIfNegative val="0"/>
          <c:cat>
            <c:strRef>
              <c:f>Spoon!$B$2:$M$2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Aprill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Spoon!$B$6:$M$6</c:f>
              <c:numCache>
                <c:formatCode>#,##0</c:formatCode>
                <c:ptCount val="12"/>
                <c:pt idx="0">
                  <c:v>9200</c:v>
                </c:pt>
                <c:pt idx="1">
                  <c:v>8800</c:v>
                </c:pt>
                <c:pt idx="2">
                  <c:v>9600</c:v>
                </c:pt>
                <c:pt idx="3">
                  <c:v>8900</c:v>
                </c:pt>
                <c:pt idx="4">
                  <c:v>9900</c:v>
                </c:pt>
                <c:pt idx="5">
                  <c:v>7400</c:v>
                </c:pt>
                <c:pt idx="6">
                  <c:v>4900</c:v>
                </c:pt>
                <c:pt idx="7">
                  <c:v>7800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4-48AD-B78F-90452097A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9626880"/>
        <c:axId val="149036352"/>
        <c:axId val="0"/>
      </c:bar3DChart>
      <c:catAx>
        <c:axId val="149626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9036352"/>
        <c:crosses val="autoZero"/>
        <c:auto val="1"/>
        <c:lblAlgn val="ctr"/>
        <c:lblOffset val="100"/>
        <c:noMultiLvlLbl val="0"/>
      </c:catAx>
      <c:valAx>
        <c:axId val="1490363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m3</a:t>
                </a:r>
              </a:p>
            </c:rich>
          </c:tx>
          <c:layout>
            <c:manualLayout>
              <c:xMode val="edge"/>
              <c:yMode val="edge"/>
              <c:x val="2.8998286978833505E-2"/>
              <c:y val="0.4032793690950546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496268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t-EE"/>
          </a:p>
        </c:txPr>
      </c:dTable>
    </c:plotArea>
    <c:plotVisOnly val="1"/>
    <c:dispBlanksAs val="gap"/>
    <c:showDLblsOverMax val="0"/>
  </c:chart>
  <c:printSettings>
    <c:headerFooter/>
    <c:pageMargins b="0.750000000000005" l="0.70000000000000162" r="0.70000000000000162" t="0.750000000000005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t-EE"/>
              <a:t>Liimpuidu tootmine 2021/2022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8550866073098158E-2"/>
          <c:y val="0.12958982835949101"/>
          <c:w val="0.89010027088757804"/>
          <c:h val="0.65356724314652503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Liimpuit!$A$3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32E69"/>
            </a:solidFill>
            <a:ln>
              <a:solidFill>
                <a:srgbClr val="032E69"/>
              </a:solidFill>
            </a:ln>
          </c:spPr>
          <c:invertIfNegative val="0"/>
          <c:cat>
            <c:strRef>
              <c:f>Liimpuit!$B$2:$M$2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Aprill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Liimpuit!$B$3:$M$3</c:f>
              <c:numCache>
                <c:formatCode>#,##0</c:formatCode>
                <c:ptCount val="12"/>
                <c:pt idx="0">
                  <c:v>39000</c:v>
                </c:pt>
                <c:pt idx="1">
                  <c:v>37000</c:v>
                </c:pt>
                <c:pt idx="2">
                  <c:v>46000</c:v>
                </c:pt>
                <c:pt idx="3">
                  <c:v>43000</c:v>
                </c:pt>
                <c:pt idx="4">
                  <c:v>43000</c:v>
                </c:pt>
                <c:pt idx="5">
                  <c:v>37000</c:v>
                </c:pt>
                <c:pt idx="6">
                  <c:v>24000</c:v>
                </c:pt>
                <c:pt idx="7">
                  <c:v>42000</c:v>
                </c:pt>
                <c:pt idx="8">
                  <c:v>45000</c:v>
                </c:pt>
                <c:pt idx="9">
                  <c:v>47000</c:v>
                </c:pt>
                <c:pt idx="10">
                  <c:v>48000</c:v>
                </c:pt>
                <c:pt idx="11">
                  <c:v>31000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F-4830-9DCF-E2EDD8F50ABF}"/>
            </c:ext>
          </c:extLst>
        </c:ser>
        <c:ser>
          <c:idx val="0"/>
          <c:order val="1"/>
          <c:tx>
            <c:strRef>
              <c:f>Liimpuit!$A$6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7EDF5"/>
            </a:solidFill>
            <a:ln>
              <a:solidFill>
                <a:srgbClr val="C7EDF5"/>
              </a:solidFill>
            </a:ln>
          </c:spPr>
          <c:invertIfNegative val="0"/>
          <c:cat>
            <c:strRef>
              <c:f>Liimpuit!$B$2:$M$2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Aprill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Liimpuit!$B$6:$M$6</c:f>
              <c:numCache>
                <c:formatCode>#,##0</c:formatCode>
                <c:ptCount val="12"/>
                <c:pt idx="0">
                  <c:v>44000</c:v>
                </c:pt>
                <c:pt idx="1">
                  <c:v>40000</c:v>
                </c:pt>
                <c:pt idx="2">
                  <c:v>50000</c:v>
                </c:pt>
                <c:pt idx="3">
                  <c:v>45000</c:v>
                </c:pt>
                <c:pt idx="4">
                  <c:v>48000</c:v>
                </c:pt>
                <c:pt idx="5">
                  <c:v>40000</c:v>
                </c:pt>
                <c:pt idx="6">
                  <c:v>20000</c:v>
                </c:pt>
                <c:pt idx="7">
                  <c:v>35000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2F-4830-9DCF-E2EDD8F50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9702656"/>
        <c:axId val="149034048"/>
        <c:axId val="0"/>
      </c:bar3DChart>
      <c:catAx>
        <c:axId val="149702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9034048"/>
        <c:crosses val="autoZero"/>
        <c:auto val="1"/>
        <c:lblAlgn val="ctr"/>
        <c:lblOffset val="100"/>
        <c:noMultiLvlLbl val="0"/>
      </c:catAx>
      <c:valAx>
        <c:axId val="1490340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m3</a:t>
                </a:r>
              </a:p>
            </c:rich>
          </c:tx>
          <c:layout>
            <c:manualLayout>
              <c:xMode val="edge"/>
              <c:yMode val="edge"/>
              <c:x val="8.2545371300587547E-3"/>
              <c:y val="0.4425181852268499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4970265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t-EE"/>
          </a:p>
        </c:txPr>
      </c:dTable>
    </c:plotArea>
    <c:plotVisOnly val="1"/>
    <c:dispBlanksAs val="gap"/>
    <c:showDLblsOverMax val="0"/>
  </c:chart>
  <c:printSettings>
    <c:headerFooter/>
    <c:pageMargins b="0.750000000000004" l="0.70000000000000162" r="0.70000000000000162" t="0.750000000000004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t-EE"/>
              <a:t>Puitlaastplaadi (dek.kihiga kaetud) tootmine 2021/2022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42386211512716"/>
          <c:y val="0.18274727059769272"/>
          <c:w val="0.86929032797858097"/>
          <c:h val="0.5580804104032466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PLP!$A$3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32E69"/>
            </a:solidFill>
            <a:ln>
              <a:solidFill>
                <a:srgbClr val="032E69"/>
              </a:solidFill>
            </a:ln>
          </c:spPr>
          <c:invertIfNegative val="0"/>
          <c:cat>
            <c:strRef>
              <c:f>PLP!$B$2:$M$2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Aprill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PLP!$B$3:$M$3</c:f>
              <c:numCache>
                <c:formatCode>#,##0</c:formatCode>
                <c:ptCount val="12"/>
                <c:pt idx="0">
                  <c:v>6400</c:v>
                </c:pt>
                <c:pt idx="1">
                  <c:v>6600</c:v>
                </c:pt>
                <c:pt idx="2">
                  <c:v>8000</c:v>
                </c:pt>
                <c:pt idx="3">
                  <c:v>7800</c:v>
                </c:pt>
                <c:pt idx="4">
                  <c:v>8400</c:v>
                </c:pt>
                <c:pt idx="5">
                  <c:v>7800</c:v>
                </c:pt>
                <c:pt idx="6">
                  <c:v>2500</c:v>
                </c:pt>
                <c:pt idx="7">
                  <c:v>9900</c:v>
                </c:pt>
                <c:pt idx="8">
                  <c:v>8300</c:v>
                </c:pt>
                <c:pt idx="9">
                  <c:v>7700</c:v>
                </c:pt>
                <c:pt idx="10">
                  <c:v>8900</c:v>
                </c:pt>
                <c:pt idx="11">
                  <c:v>4600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1-44B8-941F-80F1A5FF046E}"/>
            </c:ext>
          </c:extLst>
        </c:ser>
        <c:ser>
          <c:idx val="1"/>
          <c:order val="1"/>
          <c:tx>
            <c:strRef>
              <c:f>PLP!$A$6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7EDF5"/>
            </a:solidFill>
          </c:spPr>
          <c:invertIfNegative val="0"/>
          <c:cat>
            <c:strRef>
              <c:f>PLP!$B$2:$M$2</c:f>
              <c:strCache>
                <c:ptCount val="12"/>
                <c:pt idx="0">
                  <c:v>Jaan</c:v>
                </c:pt>
                <c:pt idx="1">
                  <c:v>Veebr</c:v>
                </c:pt>
                <c:pt idx="2">
                  <c:v>Märts</c:v>
                </c:pt>
                <c:pt idx="3">
                  <c:v>Aprill</c:v>
                </c:pt>
                <c:pt idx="4">
                  <c:v>Mai</c:v>
                </c:pt>
                <c:pt idx="5">
                  <c:v>Juuni</c:v>
                </c:pt>
                <c:pt idx="6">
                  <c:v>Juuli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Dets</c:v>
                </c:pt>
              </c:strCache>
            </c:strRef>
          </c:cat>
          <c:val>
            <c:numRef>
              <c:f>PLP!$B$6:$M$6</c:f>
              <c:numCache>
                <c:formatCode>#,##0</c:formatCode>
                <c:ptCount val="12"/>
                <c:pt idx="0">
                  <c:v>6700</c:v>
                </c:pt>
                <c:pt idx="1">
                  <c:v>4300</c:v>
                </c:pt>
                <c:pt idx="2">
                  <c:v>3900</c:v>
                </c:pt>
                <c:pt idx="3">
                  <c:v>2800</c:v>
                </c:pt>
                <c:pt idx="4">
                  <c:v>4800</c:v>
                </c:pt>
                <c:pt idx="5">
                  <c:v>3000</c:v>
                </c:pt>
                <c:pt idx="6">
                  <c:v>1000</c:v>
                </c:pt>
                <c:pt idx="7">
                  <c:v>2500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01-44B8-941F-80F1A5FF0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9630464"/>
        <c:axId val="149563072"/>
        <c:axId val="0"/>
      </c:bar3DChart>
      <c:catAx>
        <c:axId val="149630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9563072"/>
        <c:crosses val="autoZero"/>
        <c:auto val="1"/>
        <c:lblAlgn val="ctr"/>
        <c:lblOffset val="100"/>
        <c:noMultiLvlLbl val="0"/>
      </c:catAx>
      <c:valAx>
        <c:axId val="1495630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m3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4963046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t-EE"/>
          </a:p>
        </c:txPr>
      </c:dTable>
    </c:plotArea>
    <c:plotVisOnly val="1"/>
    <c:dispBlanksAs val="gap"/>
    <c:showDLblsOverMax val="0"/>
  </c:chart>
  <c:printSettings>
    <c:headerFooter/>
    <c:pageMargins b="0.750000000000004" l="0.70000000000000162" r="0.70000000000000162" t="0.75000000000000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11</xdr:row>
      <xdr:rowOff>104775</xdr:rowOff>
    </xdr:from>
    <xdr:to>
      <xdr:col>10</xdr:col>
      <xdr:colOff>461025</xdr:colOff>
      <xdr:row>30</xdr:row>
      <xdr:rowOff>13275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11</xdr:col>
      <xdr:colOff>70500</xdr:colOff>
      <xdr:row>29</xdr:row>
      <xdr:rowOff>99000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0.0195</cdr:x>
      <cdr:y>0.89931</cdr:y>
    </cdr:from>
    <cdr:to>
      <cdr:x>0.25283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88DA46-73DF-406B-95D7-D09522E1B98B}"/>
            </a:ext>
          </a:extLst>
        </cdr:cNvPr>
        <cdr:cNvSpPr txBox="1"/>
      </cdr:nvSpPr>
      <cdr:spPr>
        <a:xfrm xmlns:a="http://schemas.openxmlformats.org/drawingml/2006/main">
          <a:off x="126147" y="2955377"/>
          <a:ext cx="1509056" cy="311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1100"/>
            <a:t>Allikas: Statistikaamet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11</xdr:col>
      <xdr:colOff>70500</xdr:colOff>
      <xdr:row>29</xdr:row>
      <xdr:rowOff>99000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0.0195</cdr:x>
      <cdr:y>0.89931</cdr:y>
    </cdr:from>
    <cdr:to>
      <cdr:x>0.25283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17EBA48-ADEF-4E55-A1F0-94648A612A12}"/>
            </a:ext>
          </a:extLst>
        </cdr:cNvPr>
        <cdr:cNvSpPr txBox="1"/>
      </cdr:nvSpPr>
      <cdr:spPr>
        <a:xfrm xmlns:a="http://schemas.openxmlformats.org/drawingml/2006/main">
          <a:off x="126147" y="2955377"/>
          <a:ext cx="1509056" cy="311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1100"/>
            <a:t>Allikas: Statistikaamet</a:t>
          </a:r>
          <a:r>
            <a:rPr lang="en-US" sz="1100"/>
            <a:t> </a:t>
          </a:r>
          <a:endParaRPr lang="et-EE" sz="11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9525</xdr:rowOff>
    </xdr:from>
    <xdr:to>
      <xdr:col>11</xdr:col>
      <xdr:colOff>70500</xdr:colOff>
      <xdr:row>29</xdr:row>
      <xdr:rowOff>108525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0.0131</cdr:x>
      <cdr:y>0.93428</cdr:y>
    </cdr:from>
    <cdr:to>
      <cdr:x>0.32935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71F13ED-C0E3-4EEE-B17C-705F0983741F}"/>
            </a:ext>
          </a:extLst>
        </cdr:cNvPr>
        <cdr:cNvSpPr txBox="1"/>
      </cdr:nvSpPr>
      <cdr:spPr>
        <a:xfrm xmlns:a="http://schemas.openxmlformats.org/drawingml/2006/main">
          <a:off x="85722" y="3150179"/>
          <a:ext cx="2069437" cy="219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t-EE" sz="1100"/>
            <a:t>Allikas: Statistikaamet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161925</xdr:rowOff>
    </xdr:from>
    <xdr:to>
      <xdr:col>11</xdr:col>
      <xdr:colOff>70500</xdr:colOff>
      <xdr:row>29</xdr:row>
      <xdr:rowOff>70425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0.04564</cdr:x>
      <cdr:y>0.91193</cdr:y>
    </cdr:from>
    <cdr:to>
      <cdr:x>0.29876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0935277-BD57-4EBB-8D4D-BFA64FA081F1}"/>
            </a:ext>
          </a:extLst>
        </cdr:cNvPr>
        <cdr:cNvSpPr txBox="1"/>
      </cdr:nvSpPr>
      <cdr:spPr>
        <a:xfrm xmlns:a="http://schemas.openxmlformats.org/drawingml/2006/main">
          <a:off x="314326" y="3057524"/>
          <a:ext cx="17430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1100"/>
            <a:t>Allikas: Statistikaamet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9</xdr:row>
      <xdr:rowOff>39158</xdr:rowOff>
    </xdr:from>
    <xdr:to>
      <xdr:col>11</xdr:col>
      <xdr:colOff>51450</xdr:colOff>
      <xdr:row>27</xdr:row>
      <xdr:rowOff>138158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0.04564</cdr:x>
      <cdr:y>0.91193</cdr:y>
    </cdr:from>
    <cdr:to>
      <cdr:x>0.29876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0549120-9571-421C-A130-5BC13B0CEA41}"/>
            </a:ext>
          </a:extLst>
        </cdr:cNvPr>
        <cdr:cNvSpPr txBox="1"/>
      </cdr:nvSpPr>
      <cdr:spPr>
        <a:xfrm xmlns:a="http://schemas.openxmlformats.org/drawingml/2006/main">
          <a:off x="314326" y="3057524"/>
          <a:ext cx="17430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1100"/>
            <a:t>Allikas: Statistikaamet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0.10854</cdr:x>
      <cdr:y>0.90426</cdr:y>
    </cdr:from>
    <cdr:to>
      <cdr:x>0.34153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03FAA63-2EE9-49CA-BAE6-B65167E3265B}"/>
            </a:ext>
          </a:extLst>
        </cdr:cNvPr>
        <cdr:cNvSpPr txBox="1"/>
      </cdr:nvSpPr>
      <cdr:spPr>
        <a:xfrm xmlns:a="http://schemas.openxmlformats.org/drawingml/2006/main">
          <a:off x="714375" y="3238501"/>
          <a:ext cx="15335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t-EE" sz="1100"/>
        </a:p>
      </cdr:txBody>
    </cdr:sp>
  </cdr:relSizeAnchor>
  <cdr:relSizeAnchor xmlns:cdr="http://schemas.openxmlformats.org/drawingml/2006/chartDrawing">
    <cdr:from>
      <cdr:x>0.03573</cdr:x>
      <cdr:y>0.92021</cdr:y>
    </cdr:from>
    <cdr:to>
      <cdr:x>0.34832</cdr:x>
      <cdr:y>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320ED861-41B7-4BAB-B17D-527E62A3C70D}"/>
            </a:ext>
          </a:extLst>
        </cdr:cNvPr>
        <cdr:cNvSpPr txBox="1"/>
      </cdr:nvSpPr>
      <cdr:spPr>
        <a:xfrm xmlns:a="http://schemas.openxmlformats.org/drawingml/2006/main">
          <a:off x="289018" y="3435880"/>
          <a:ext cx="2528530" cy="2979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1100"/>
            <a:t>Allikas: Statistikaamet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11</xdr:col>
      <xdr:colOff>70500</xdr:colOff>
      <xdr:row>29</xdr:row>
      <xdr:rowOff>99000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0.0131</cdr:x>
      <cdr:y>0.93428</cdr:y>
    </cdr:from>
    <cdr:to>
      <cdr:x>0.32935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481D7E4-3545-41E8-BAA6-F1648235223F}"/>
            </a:ext>
          </a:extLst>
        </cdr:cNvPr>
        <cdr:cNvSpPr txBox="1"/>
      </cdr:nvSpPr>
      <cdr:spPr>
        <a:xfrm xmlns:a="http://schemas.openxmlformats.org/drawingml/2006/main">
          <a:off x="85722" y="3150179"/>
          <a:ext cx="2069437" cy="219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t-EE" sz="1100"/>
            <a:t>Allikas: Statistikaamet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11</xdr:col>
      <xdr:colOff>70500</xdr:colOff>
      <xdr:row>29</xdr:row>
      <xdr:rowOff>99000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0.0131</cdr:x>
      <cdr:y>0.93428</cdr:y>
    </cdr:from>
    <cdr:to>
      <cdr:x>0.32935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D9B694D-F3D9-4F86-99CC-2A18459E1901}"/>
            </a:ext>
          </a:extLst>
        </cdr:cNvPr>
        <cdr:cNvSpPr txBox="1"/>
      </cdr:nvSpPr>
      <cdr:spPr>
        <a:xfrm xmlns:a="http://schemas.openxmlformats.org/drawingml/2006/main">
          <a:off x="85722" y="3150179"/>
          <a:ext cx="2069437" cy="219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t-EE" sz="1100"/>
            <a:t>Allikas: Statistikaamet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17</xdr:row>
      <xdr:rowOff>116416</xdr:rowOff>
    </xdr:from>
    <xdr:to>
      <xdr:col>11</xdr:col>
      <xdr:colOff>41925</xdr:colOff>
      <xdr:row>36</xdr:row>
      <xdr:rowOff>24916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572770</xdr:colOff>
      <xdr:row>38</xdr:row>
      <xdr:rowOff>168274</xdr:rowOff>
    </xdr:from>
    <xdr:to>
      <xdr:col>11</xdr:col>
      <xdr:colOff>52720</xdr:colOff>
      <xdr:row>57</xdr:row>
      <xdr:rowOff>76774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0.10854</cdr:x>
      <cdr:y>0.90426</cdr:y>
    </cdr:from>
    <cdr:to>
      <cdr:x>0.34153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4BCC72B4-7EBD-4D44-94BE-B2A0680A21AF}"/>
            </a:ext>
          </a:extLst>
        </cdr:cNvPr>
        <cdr:cNvSpPr txBox="1"/>
      </cdr:nvSpPr>
      <cdr:spPr>
        <a:xfrm xmlns:a="http://schemas.openxmlformats.org/drawingml/2006/main">
          <a:off x="714375" y="3238501"/>
          <a:ext cx="15335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t-EE" sz="1100"/>
        </a:p>
      </cdr:txBody>
    </cdr:sp>
  </cdr:relSizeAnchor>
  <cdr:relSizeAnchor xmlns:cdr="http://schemas.openxmlformats.org/drawingml/2006/chartDrawing">
    <cdr:from>
      <cdr:x>0.04342</cdr:x>
      <cdr:y>0.92021</cdr:y>
    </cdr:from>
    <cdr:to>
      <cdr:x>0.35601</cdr:x>
      <cdr:y>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4D9A8A5D-B9F7-4B6A-91DE-51026D1960A7}"/>
            </a:ext>
          </a:extLst>
        </cdr:cNvPr>
        <cdr:cNvSpPr txBox="1"/>
      </cdr:nvSpPr>
      <cdr:spPr>
        <a:xfrm xmlns:a="http://schemas.openxmlformats.org/drawingml/2006/main">
          <a:off x="285751" y="3295651"/>
          <a:ext cx="2057399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1100"/>
            <a:t>Allikas: Statistikaamet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0.10854</cdr:x>
      <cdr:y>0.90426</cdr:y>
    </cdr:from>
    <cdr:to>
      <cdr:x>0.34153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2C64A87D-A0CA-405F-B79F-364B17920838}"/>
            </a:ext>
          </a:extLst>
        </cdr:cNvPr>
        <cdr:cNvSpPr txBox="1"/>
      </cdr:nvSpPr>
      <cdr:spPr>
        <a:xfrm xmlns:a="http://schemas.openxmlformats.org/drawingml/2006/main">
          <a:off x="714375" y="3238501"/>
          <a:ext cx="15335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t-EE" sz="1100"/>
        </a:p>
      </cdr:txBody>
    </cdr:sp>
  </cdr:relSizeAnchor>
  <cdr:relSizeAnchor xmlns:cdr="http://schemas.openxmlformats.org/drawingml/2006/chartDrawing">
    <cdr:from>
      <cdr:x>0.04342</cdr:x>
      <cdr:y>0.92021</cdr:y>
    </cdr:from>
    <cdr:to>
      <cdr:x>0.35601</cdr:x>
      <cdr:y>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18565652-4572-4A53-9057-19409A8A2A09}"/>
            </a:ext>
          </a:extLst>
        </cdr:cNvPr>
        <cdr:cNvSpPr txBox="1"/>
      </cdr:nvSpPr>
      <cdr:spPr>
        <a:xfrm xmlns:a="http://schemas.openxmlformats.org/drawingml/2006/main">
          <a:off x="285751" y="3295651"/>
          <a:ext cx="2057399" cy="2857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1100"/>
            <a:t>Allikas: Statistikaamet</a:t>
          </a:r>
        </a:p>
      </cdr:txBody>
    </cdr:sp>
  </cdr:relSizeAnchor>
</c:userShape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zoomScaleNormal="100" workbookViewId="0">
      <selection activeCell="I7" sqref="I7"/>
    </sheetView>
  </sheetViews>
  <sheetFormatPr defaultColWidth="8.85546875" defaultRowHeight="15" x14ac:dyDescent="0.25"/>
  <cols>
    <col min="2" max="13" width="10.42578125" customWidth="1"/>
    <col min="14" max="14" width="14" customWidth="1"/>
  </cols>
  <sheetData>
    <row r="1" spans="1:17" ht="15.75" thickBot="1" x14ac:dyDescent="0.3">
      <c r="B1" s="1" t="s">
        <v>26</v>
      </c>
    </row>
    <row r="2" spans="1:17" ht="15.75" thickBot="1" x14ac:dyDescent="0.3">
      <c r="A2" s="2"/>
      <c r="B2" s="13" t="s">
        <v>0</v>
      </c>
      <c r="C2" s="14" t="s">
        <v>1</v>
      </c>
      <c r="D2" s="3" t="s">
        <v>2</v>
      </c>
      <c r="E2" s="13" t="s">
        <v>3</v>
      </c>
      <c r="F2" s="3" t="s">
        <v>4</v>
      </c>
      <c r="G2" s="3" t="s">
        <v>5</v>
      </c>
      <c r="H2" s="3" t="s">
        <v>6</v>
      </c>
      <c r="I2" s="3" t="s">
        <v>24</v>
      </c>
      <c r="J2" s="3" t="s">
        <v>7</v>
      </c>
      <c r="K2" s="3" t="s">
        <v>8</v>
      </c>
      <c r="L2" s="3" t="s">
        <v>9</v>
      </c>
      <c r="M2" s="4" t="s">
        <v>10</v>
      </c>
      <c r="N2" s="5" t="s">
        <v>11</v>
      </c>
      <c r="Q2" t="s">
        <v>25</v>
      </c>
    </row>
    <row r="3" spans="1:17" x14ac:dyDescent="0.25">
      <c r="A3" s="19">
        <v>2021</v>
      </c>
      <c r="B3" s="39">
        <f t="shared" ref="B3:M3" si="0">B4*0.001</f>
        <v>194.85510000000002</v>
      </c>
      <c r="C3" s="39">
        <f t="shared" si="0"/>
        <v>197.01329999999999</v>
      </c>
      <c r="D3" s="39">
        <f t="shared" si="0"/>
        <v>215.26730000000001</v>
      </c>
      <c r="E3" s="39">
        <f t="shared" si="0"/>
        <v>208.8409</v>
      </c>
      <c r="F3" s="39">
        <f t="shared" si="0"/>
        <v>197.7251</v>
      </c>
      <c r="G3" s="39">
        <f t="shared" si="0"/>
        <v>153.82760000000002</v>
      </c>
      <c r="H3" s="39">
        <f t="shared" si="0"/>
        <v>107.6147</v>
      </c>
      <c r="I3" s="39">
        <f t="shared" si="0"/>
        <v>191.50739999999999</v>
      </c>
      <c r="J3" s="39">
        <f t="shared" si="0"/>
        <v>209.92170000000002</v>
      </c>
      <c r="K3" s="39">
        <f t="shared" si="0"/>
        <v>190.00810000000001</v>
      </c>
      <c r="L3" s="39">
        <f t="shared" si="0"/>
        <v>208.2766</v>
      </c>
      <c r="M3" s="39">
        <f t="shared" si="0"/>
        <v>141.2243</v>
      </c>
      <c r="N3" s="69">
        <f>SUM(B3:M3)</f>
        <v>2216.0821000000001</v>
      </c>
    </row>
    <row r="4" spans="1:17" ht="15.75" thickBot="1" x14ac:dyDescent="0.3">
      <c r="A4" s="45" t="s">
        <v>13</v>
      </c>
      <c r="B4" s="65">
        <v>194855.1</v>
      </c>
      <c r="C4" s="65">
        <v>197013.3</v>
      </c>
      <c r="D4" s="65">
        <v>215267.3</v>
      </c>
      <c r="E4" s="65">
        <v>208840.9</v>
      </c>
      <c r="F4" s="65">
        <v>197725.1</v>
      </c>
      <c r="G4" s="65">
        <v>153827.6</v>
      </c>
      <c r="H4" s="65">
        <v>107614.7</v>
      </c>
      <c r="I4" s="65">
        <v>191507.4</v>
      </c>
      <c r="J4" s="65">
        <v>209921.7</v>
      </c>
      <c r="K4" s="65">
        <v>190008.1</v>
      </c>
      <c r="L4" s="65">
        <v>208276.6</v>
      </c>
      <c r="M4" s="65">
        <v>141224.29999999999</v>
      </c>
      <c r="N4" s="70"/>
    </row>
    <row r="5" spans="1:17" ht="15" customHeight="1" thickBot="1" x14ac:dyDescent="0.3">
      <c r="A5" s="45" t="s">
        <v>12</v>
      </c>
      <c r="B5" s="12">
        <f>SUM($B3:B3)</f>
        <v>194.85510000000002</v>
      </c>
      <c r="C5" s="12">
        <f>SUM($B3:C3)</f>
        <v>391.86840000000001</v>
      </c>
      <c r="D5" s="12">
        <f>SUM($B3:D3)</f>
        <v>607.13570000000004</v>
      </c>
      <c r="E5" s="12">
        <f>SUM($B3:E3)</f>
        <v>815.97660000000008</v>
      </c>
      <c r="F5" s="12">
        <f>SUM($B3:F3)</f>
        <v>1013.7017000000001</v>
      </c>
      <c r="G5" s="12">
        <f>SUM($B3:G3)</f>
        <v>1167.5293000000001</v>
      </c>
      <c r="H5" s="12">
        <f>SUM($B3:H3)</f>
        <v>1275.1440000000002</v>
      </c>
      <c r="I5" s="12">
        <f>SUM($B3:I3)</f>
        <v>1466.6514000000002</v>
      </c>
      <c r="J5" s="12">
        <f>SUM($B3:J3)</f>
        <v>1676.5731000000003</v>
      </c>
      <c r="K5" s="12">
        <f>SUM($B3:K3)</f>
        <v>1866.5812000000003</v>
      </c>
      <c r="L5" s="12">
        <f>SUM($B3:L3)</f>
        <v>2074.8578000000002</v>
      </c>
      <c r="M5" s="12">
        <f>SUM($B3:M3)</f>
        <v>2216.0821000000001</v>
      </c>
      <c r="N5" s="12"/>
    </row>
    <row r="6" spans="1:17" ht="18.75" x14ac:dyDescent="0.25">
      <c r="A6" s="19">
        <v>2022</v>
      </c>
      <c r="B6" s="39">
        <f t="shared" ref="B6:M6" si="1">B7*0.001</f>
        <v>185.02020000000002</v>
      </c>
      <c r="C6" s="39">
        <f t="shared" si="1"/>
        <v>201.91900000000001</v>
      </c>
      <c r="D6" s="39">
        <f t="shared" si="1"/>
        <v>219.27970000000002</v>
      </c>
      <c r="E6" s="39">
        <f t="shared" si="1"/>
        <v>235.6386</v>
      </c>
      <c r="F6" s="39">
        <f t="shared" si="1"/>
        <v>256.80200000000002</v>
      </c>
      <c r="G6" s="39">
        <f>G7*0.001</f>
        <v>207.58</v>
      </c>
      <c r="H6" s="39">
        <f t="shared" si="1"/>
        <v>136.85060000000001</v>
      </c>
      <c r="I6" s="39">
        <f t="shared" si="1"/>
        <v>197.79329999999999</v>
      </c>
      <c r="J6" s="39">
        <f t="shared" si="1"/>
        <v>0</v>
      </c>
      <c r="K6" s="39">
        <f t="shared" si="1"/>
        <v>0</v>
      </c>
      <c r="L6" s="39">
        <f t="shared" si="1"/>
        <v>0</v>
      </c>
      <c r="M6" s="39">
        <f t="shared" si="1"/>
        <v>0</v>
      </c>
      <c r="N6" s="50">
        <f>SUM(B6:M6)</f>
        <v>1640.8834000000002</v>
      </c>
    </row>
    <row r="7" spans="1:17" x14ac:dyDescent="0.25">
      <c r="A7" s="45" t="s">
        <v>13</v>
      </c>
      <c r="B7" s="66">
        <v>185020.2</v>
      </c>
      <c r="C7" s="66">
        <v>201919</v>
      </c>
      <c r="D7" s="66">
        <v>219279.7</v>
      </c>
      <c r="E7" s="66">
        <v>235638.6</v>
      </c>
      <c r="F7" s="66">
        <v>256802</v>
      </c>
      <c r="G7" s="66">
        <v>207580</v>
      </c>
      <c r="H7" s="68">
        <v>136850.6</v>
      </c>
      <c r="I7" s="68">
        <v>197793.3</v>
      </c>
      <c r="J7" s="65"/>
      <c r="K7" s="65"/>
      <c r="L7" s="65"/>
      <c r="M7" s="65"/>
    </row>
    <row r="8" spans="1:17" x14ac:dyDescent="0.25">
      <c r="A8" s="45" t="s">
        <v>12</v>
      </c>
      <c r="B8" s="12">
        <f>SUM($B6:B6)</f>
        <v>185.02020000000002</v>
      </c>
      <c r="C8" s="12">
        <f>SUM($B6:C6)</f>
        <v>386.93920000000003</v>
      </c>
      <c r="D8" s="12">
        <f>SUM($B6:D6)</f>
        <v>606.21890000000008</v>
      </c>
      <c r="E8" s="12">
        <f>SUM($B6:E6)</f>
        <v>841.85750000000007</v>
      </c>
      <c r="F8" s="12">
        <f>SUM($B6:F6)</f>
        <v>1098.6595000000002</v>
      </c>
      <c r="G8" s="12">
        <f>SUM($B6:G6)</f>
        <v>1306.2395000000001</v>
      </c>
      <c r="H8" s="12">
        <f>SUM($B6:H6)</f>
        <v>1443.0901000000001</v>
      </c>
      <c r="I8" s="12">
        <f>SUM($B6:I6)</f>
        <v>1640.8834000000002</v>
      </c>
      <c r="J8" s="12">
        <f>SUM($B6:J6)</f>
        <v>1640.8834000000002</v>
      </c>
      <c r="K8" s="12">
        <f>SUM($B6:K6)</f>
        <v>1640.8834000000002</v>
      </c>
      <c r="L8" s="12">
        <f>SUM($B6:L6)</f>
        <v>1640.8834000000002</v>
      </c>
      <c r="M8" s="12">
        <f>SUM($B6:M6)</f>
        <v>1640.8834000000002</v>
      </c>
    </row>
    <row r="9" spans="1:17" x14ac:dyDescent="0.25">
      <c r="A9" s="41" t="s">
        <v>23</v>
      </c>
      <c r="B9" s="44">
        <f>(B8/B5*100)-100</f>
        <v>-5.0472889855076915</v>
      </c>
      <c r="C9" s="44">
        <f>(C8/C5*100)-100</f>
        <v>-1.2578712649450665</v>
      </c>
      <c r="D9" s="44">
        <f t="shared" ref="D9:M9" si="2">(D8/D5*100)-100</f>
        <v>-0.15100413301341575</v>
      </c>
      <c r="E9" s="44">
        <f t="shared" si="2"/>
        <v>3.1717698767342171</v>
      </c>
      <c r="F9" s="44">
        <f t="shared" si="2"/>
        <v>8.3809467814841554</v>
      </c>
      <c r="G9" s="44">
        <f t="shared" si="2"/>
        <v>11.880661153428875</v>
      </c>
      <c r="H9" s="44">
        <f t="shared" si="2"/>
        <v>13.170755616620539</v>
      </c>
      <c r="I9" s="44">
        <f t="shared" si="2"/>
        <v>11.879578201064007</v>
      </c>
      <c r="J9" s="44">
        <f t="shared" si="2"/>
        <v>-2.1287291320611104</v>
      </c>
      <c r="K9" s="44">
        <f t="shared" si="2"/>
        <v>-12.091507189722051</v>
      </c>
      <c r="L9" s="44">
        <f t="shared" si="2"/>
        <v>-20.915862282224836</v>
      </c>
      <c r="M9" s="44">
        <f t="shared" si="2"/>
        <v>-25.955658411752879</v>
      </c>
    </row>
  </sheetData>
  <mergeCells count="1">
    <mergeCell ref="N3:N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"/>
  <sheetViews>
    <sheetView tabSelected="1" zoomScale="90" zoomScaleNormal="90" workbookViewId="0">
      <selection activeCell="J7" sqref="J7"/>
    </sheetView>
  </sheetViews>
  <sheetFormatPr defaultColWidth="8.85546875" defaultRowHeight="15" x14ac:dyDescent="0.25"/>
  <cols>
    <col min="2" max="2" width="10.42578125" customWidth="1"/>
    <col min="3" max="4" width="10" customWidth="1"/>
    <col min="5" max="6" width="10.7109375" customWidth="1"/>
    <col min="7" max="7" width="10" customWidth="1"/>
    <col min="8" max="8" width="9.85546875" customWidth="1"/>
    <col min="9" max="9" width="10.140625" customWidth="1"/>
    <col min="14" max="14" width="10.7109375" customWidth="1"/>
  </cols>
  <sheetData>
    <row r="1" spans="1:14" ht="15.75" thickBot="1" x14ac:dyDescent="0.3">
      <c r="B1" s="73" t="s">
        <v>27</v>
      </c>
      <c r="C1" s="73"/>
      <c r="D1" s="73"/>
      <c r="E1" s="73"/>
      <c r="F1" s="73"/>
      <c r="G1" s="73"/>
    </row>
    <row r="2" spans="1:14" ht="15.75" thickBot="1" x14ac:dyDescent="0.3">
      <c r="A2" s="2"/>
      <c r="B2" s="13" t="s">
        <v>0</v>
      </c>
      <c r="C2" s="14" t="s">
        <v>1</v>
      </c>
      <c r="D2" s="3" t="s">
        <v>2</v>
      </c>
      <c r="E2" s="13" t="s">
        <v>3</v>
      </c>
      <c r="F2" s="3" t="s">
        <v>4</v>
      </c>
      <c r="G2" s="3" t="s">
        <v>5</v>
      </c>
      <c r="H2" s="3" t="s">
        <v>6</v>
      </c>
      <c r="I2" s="3" t="s">
        <v>24</v>
      </c>
      <c r="J2" s="3" t="s">
        <v>7</v>
      </c>
      <c r="K2" s="3" t="s">
        <v>8</v>
      </c>
      <c r="L2" s="3" t="s">
        <v>9</v>
      </c>
      <c r="M2" s="36" t="s">
        <v>10</v>
      </c>
      <c r="N2" s="5" t="s">
        <v>11</v>
      </c>
    </row>
    <row r="3" spans="1:14" x14ac:dyDescent="0.25">
      <c r="A3" s="6">
        <v>2021</v>
      </c>
      <c r="B3" s="39">
        <f>ROUND(B4,-3)</f>
        <v>16000</v>
      </c>
      <c r="C3" s="39">
        <f t="shared" ref="C3:M3" si="0">ROUND(C4,-3)</f>
        <v>14000</v>
      </c>
      <c r="D3" s="39">
        <f t="shared" si="0"/>
        <v>16000</v>
      </c>
      <c r="E3" s="39">
        <f t="shared" si="0"/>
        <v>16000</v>
      </c>
      <c r="F3" s="39">
        <f t="shared" si="0"/>
        <v>16000</v>
      </c>
      <c r="G3" s="39">
        <f t="shared" si="0"/>
        <v>15000</v>
      </c>
      <c r="H3" s="39">
        <f t="shared" si="0"/>
        <v>17000</v>
      </c>
      <c r="I3" s="39">
        <f t="shared" si="0"/>
        <v>16000</v>
      </c>
      <c r="J3" s="39">
        <f t="shared" si="0"/>
        <v>14000</v>
      </c>
      <c r="K3" s="39">
        <f t="shared" si="0"/>
        <v>16000</v>
      </c>
      <c r="L3" s="39">
        <f t="shared" si="0"/>
        <v>16000</v>
      </c>
      <c r="M3" s="39">
        <f t="shared" si="0"/>
        <v>16000</v>
      </c>
      <c r="N3" s="71">
        <f>SUM(B3:M3)</f>
        <v>188000</v>
      </c>
    </row>
    <row r="4" spans="1:14" x14ac:dyDescent="0.25">
      <c r="A4" s="10" t="s">
        <v>13</v>
      </c>
      <c r="B4" s="65">
        <v>15868</v>
      </c>
      <c r="C4" s="65">
        <v>13995</v>
      </c>
      <c r="D4" s="65">
        <v>15744</v>
      </c>
      <c r="E4" s="65">
        <v>16168</v>
      </c>
      <c r="F4" s="65">
        <v>16252</v>
      </c>
      <c r="G4" s="65">
        <v>15469</v>
      </c>
      <c r="H4" s="65">
        <v>16623</v>
      </c>
      <c r="I4" s="65">
        <v>16046</v>
      </c>
      <c r="J4" s="65">
        <v>13744</v>
      </c>
      <c r="K4" s="65">
        <v>15786</v>
      </c>
      <c r="L4" s="65">
        <v>16396</v>
      </c>
      <c r="M4" s="65">
        <v>15931</v>
      </c>
      <c r="N4" s="72"/>
    </row>
    <row r="5" spans="1:14" ht="15.75" thickBot="1" x14ac:dyDescent="0.3">
      <c r="A5" s="7" t="s">
        <v>12</v>
      </c>
      <c r="B5" s="30">
        <f>SUM(B3:$B$3)</f>
        <v>16000</v>
      </c>
      <c r="C5" s="30">
        <f>SUM(B3:$C$3)</f>
        <v>30000</v>
      </c>
      <c r="D5" s="31">
        <f>SUM(B3:$D$3)</f>
        <v>46000</v>
      </c>
      <c r="E5" s="30">
        <f>SUM(B3:$E$3)</f>
        <v>62000</v>
      </c>
      <c r="F5" s="31">
        <f>SUM(B3:$F$3)</f>
        <v>78000</v>
      </c>
      <c r="G5" s="30">
        <f>SUM(B3:$G$3)</f>
        <v>93000</v>
      </c>
      <c r="H5" s="31">
        <f>SUM(B3:$H$3)</f>
        <v>110000</v>
      </c>
      <c r="I5" s="30">
        <f>SUM(B3:$I$3)</f>
        <v>126000</v>
      </c>
      <c r="J5" s="31">
        <f>SUM(B3:$J$3)</f>
        <v>140000</v>
      </c>
      <c r="K5" s="30">
        <f>SUM(B3:$K$3)</f>
        <v>156000</v>
      </c>
      <c r="L5" s="30">
        <f>SUM(B3:$L$3)</f>
        <v>172000</v>
      </c>
      <c r="M5" s="31">
        <f>SUM(B3:$M$3)</f>
        <v>188000</v>
      </c>
      <c r="N5" s="72"/>
    </row>
    <row r="6" spans="1:14" x14ac:dyDescent="0.25">
      <c r="A6" s="19">
        <v>2022</v>
      </c>
      <c r="B6" s="39">
        <f>ROUND(B7,-3)</f>
        <v>17000</v>
      </c>
      <c r="C6" s="39">
        <f t="shared" ref="C6:M6" si="1">ROUND(C7,-3)</f>
        <v>14000</v>
      </c>
      <c r="D6" s="39">
        <f t="shared" si="1"/>
        <v>16000</v>
      </c>
      <c r="E6" s="39">
        <f t="shared" si="1"/>
        <v>16000</v>
      </c>
      <c r="F6" s="39">
        <f t="shared" si="1"/>
        <v>17000</v>
      </c>
      <c r="G6" s="39">
        <f t="shared" si="1"/>
        <v>13000</v>
      </c>
      <c r="H6" s="39">
        <f t="shared" si="1"/>
        <v>16000</v>
      </c>
      <c r="I6" s="39">
        <f t="shared" si="1"/>
        <v>17000</v>
      </c>
      <c r="J6" s="39">
        <f t="shared" si="1"/>
        <v>0</v>
      </c>
      <c r="K6" s="39">
        <f t="shared" si="1"/>
        <v>0</v>
      </c>
      <c r="L6" s="39">
        <f t="shared" si="1"/>
        <v>0</v>
      </c>
      <c r="M6" s="39">
        <f t="shared" si="1"/>
        <v>0</v>
      </c>
      <c r="N6" s="46">
        <f>SUM(B6:M6)</f>
        <v>126000</v>
      </c>
    </row>
    <row r="7" spans="1:14" x14ac:dyDescent="0.25">
      <c r="A7" s="45" t="s">
        <v>13</v>
      </c>
      <c r="B7" s="66">
        <v>16690</v>
      </c>
      <c r="C7" s="66">
        <v>14481</v>
      </c>
      <c r="D7" s="66">
        <v>16022</v>
      </c>
      <c r="E7" s="66">
        <v>15918</v>
      </c>
      <c r="F7" s="66">
        <v>16574</v>
      </c>
      <c r="G7" s="66">
        <v>13263</v>
      </c>
      <c r="H7" s="68">
        <v>15688</v>
      </c>
      <c r="I7" s="68">
        <v>16981</v>
      </c>
      <c r="J7" s="65"/>
      <c r="K7" s="65"/>
      <c r="L7" s="65"/>
      <c r="M7" s="65"/>
      <c r="N7" s="38"/>
    </row>
    <row r="8" spans="1:14" x14ac:dyDescent="0.25">
      <c r="A8" s="45" t="s">
        <v>12</v>
      </c>
      <c r="B8" s="29">
        <f>SUM(B$6:$B6)</f>
        <v>17000</v>
      </c>
      <c r="C8" s="16">
        <f>SUM(B$6:$C6)</f>
        <v>31000</v>
      </c>
      <c r="D8" s="29">
        <f>SUM(B$6:$D6)</f>
        <v>47000</v>
      </c>
      <c r="E8" s="16">
        <f>SUM(B$6:$E6)</f>
        <v>63000</v>
      </c>
      <c r="F8" s="29">
        <f>SUM(B$6:$F6)</f>
        <v>80000</v>
      </c>
      <c r="G8" s="16">
        <f>SUM(B$6:$G6)</f>
        <v>93000</v>
      </c>
      <c r="H8" s="29">
        <f>SUM(B$6:$H6)</f>
        <v>109000</v>
      </c>
      <c r="I8" s="16">
        <f>SUM(B$6:$I6)</f>
        <v>126000</v>
      </c>
      <c r="J8" s="29">
        <f>SUM(B$6:$J6)</f>
        <v>126000</v>
      </c>
      <c r="K8" s="16">
        <f>SUM(B$6:$K6)</f>
        <v>126000</v>
      </c>
      <c r="L8" s="29">
        <f>SUM(B$6:$L6)</f>
        <v>126000</v>
      </c>
      <c r="M8" s="16">
        <f>SUM(B$6:$M6)</f>
        <v>126000</v>
      </c>
      <c r="N8" s="38"/>
    </row>
    <row r="9" spans="1:14" ht="15.75" thickBot="1" x14ac:dyDescent="0.3">
      <c r="A9" s="41" t="s">
        <v>23</v>
      </c>
      <c r="B9" s="44">
        <f t="shared" ref="B9:M9" si="2">(B8/B5*100)-100</f>
        <v>6.25</v>
      </c>
      <c r="C9" s="44">
        <f t="shared" si="2"/>
        <v>3.3333333333333428</v>
      </c>
      <c r="D9" s="44">
        <f t="shared" si="2"/>
        <v>2.1739130434782652</v>
      </c>
      <c r="E9" s="44">
        <f t="shared" si="2"/>
        <v>1.6129032258064484</v>
      </c>
      <c r="F9" s="44">
        <f t="shared" si="2"/>
        <v>2.564102564102555</v>
      </c>
      <c r="G9" s="44">
        <f t="shared" si="2"/>
        <v>0</v>
      </c>
      <c r="H9" s="44">
        <f t="shared" si="2"/>
        <v>-0.90909090909090651</v>
      </c>
      <c r="I9" s="44">
        <f t="shared" si="2"/>
        <v>0</v>
      </c>
      <c r="J9" s="44">
        <f t="shared" si="2"/>
        <v>-10</v>
      </c>
      <c r="K9" s="44">
        <f t="shared" si="2"/>
        <v>-19.230769230769226</v>
      </c>
      <c r="L9" s="44">
        <f t="shared" si="2"/>
        <v>-26.744186046511629</v>
      </c>
      <c r="M9" s="44">
        <f t="shared" si="2"/>
        <v>-32.978723404255319</v>
      </c>
      <c r="N9" s="11"/>
    </row>
  </sheetData>
  <mergeCells count="2">
    <mergeCell ref="N3:N5"/>
    <mergeCell ref="B1:G1"/>
  </mergeCells>
  <pageMargins left="0.7" right="0.7" top="0.75" bottom="0.75" header="0.3" footer="0.3"/>
  <pageSetup paperSize="9"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"/>
  <sheetViews>
    <sheetView workbookViewId="0">
      <selection activeCell="I7" sqref="I7"/>
    </sheetView>
  </sheetViews>
  <sheetFormatPr defaultColWidth="8.85546875" defaultRowHeight="15" x14ac:dyDescent="0.25"/>
  <sheetData>
    <row r="1" spans="1:14" ht="15.75" thickBot="1" x14ac:dyDescent="0.3">
      <c r="B1" s="73" t="s">
        <v>28</v>
      </c>
      <c r="C1" s="73"/>
      <c r="D1" s="73"/>
      <c r="E1" s="73"/>
    </row>
    <row r="2" spans="1:14" ht="15.75" thickBot="1" x14ac:dyDescent="0.3">
      <c r="A2" s="2"/>
      <c r="B2" s="13" t="s">
        <v>0</v>
      </c>
      <c r="C2" s="14" t="s">
        <v>1</v>
      </c>
      <c r="D2" s="3" t="s">
        <v>2</v>
      </c>
      <c r="E2" s="13" t="s">
        <v>3</v>
      </c>
      <c r="F2" s="3" t="s">
        <v>4</v>
      </c>
      <c r="G2" s="3" t="s">
        <v>5</v>
      </c>
      <c r="H2" s="3" t="s">
        <v>6</v>
      </c>
      <c r="I2" s="3" t="s">
        <v>24</v>
      </c>
      <c r="J2" s="3" t="s">
        <v>7</v>
      </c>
      <c r="K2" s="3" t="s">
        <v>8</v>
      </c>
      <c r="L2" s="3" t="s">
        <v>9</v>
      </c>
      <c r="M2" s="36" t="s">
        <v>10</v>
      </c>
      <c r="N2" s="5" t="s">
        <v>11</v>
      </c>
    </row>
    <row r="3" spans="1:14" ht="15" customHeight="1" x14ac:dyDescent="0.25">
      <c r="A3" s="6">
        <v>2021</v>
      </c>
      <c r="B3" s="32">
        <f>ROUND(B4,-2)</f>
        <v>6100</v>
      </c>
      <c r="C3" s="29">
        <f t="shared" ref="C3:M3" si="0">ROUND(C4,-2)</f>
        <v>5400</v>
      </c>
      <c r="D3" s="29">
        <f t="shared" si="0"/>
        <v>3800</v>
      </c>
      <c r="E3" s="16">
        <f t="shared" si="0"/>
        <v>6100</v>
      </c>
      <c r="F3" s="29">
        <f t="shared" si="0"/>
        <v>5500</v>
      </c>
      <c r="G3" s="16">
        <f t="shared" si="0"/>
        <v>5500</v>
      </c>
      <c r="H3" s="29">
        <f t="shared" si="0"/>
        <v>5800</v>
      </c>
      <c r="I3" s="16">
        <f t="shared" si="0"/>
        <v>4500</v>
      </c>
      <c r="J3" s="29">
        <f t="shared" si="0"/>
        <v>5700</v>
      </c>
      <c r="K3" s="16">
        <f t="shared" si="0"/>
        <v>6300</v>
      </c>
      <c r="L3" s="29">
        <f t="shared" si="0"/>
        <v>5800</v>
      </c>
      <c r="M3" s="33">
        <f t="shared" si="0"/>
        <v>6100</v>
      </c>
      <c r="N3" s="71">
        <f>SUM(B3:M3)</f>
        <v>66600</v>
      </c>
    </row>
    <row r="4" spans="1:14" ht="15" customHeight="1" x14ac:dyDescent="0.25">
      <c r="A4" s="45" t="s">
        <v>22</v>
      </c>
      <c r="B4" s="53">
        <v>6062</v>
      </c>
      <c r="C4" s="53">
        <v>5358</v>
      </c>
      <c r="D4" s="53">
        <v>3815</v>
      </c>
      <c r="E4" s="53">
        <v>6114</v>
      </c>
      <c r="F4" s="53">
        <v>5531</v>
      </c>
      <c r="G4" s="53">
        <v>5509</v>
      </c>
      <c r="H4" s="53">
        <v>5802</v>
      </c>
      <c r="I4" s="53">
        <v>4519</v>
      </c>
      <c r="J4" s="53">
        <v>5688</v>
      </c>
      <c r="K4" s="61">
        <v>6253</v>
      </c>
      <c r="L4" s="54">
        <v>5835</v>
      </c>
      <c r="M4" s="63">
        <v>6089</v>
      </c>
      <c r="N4" s="72"/>
    </row>
    <row r="5" spans="1:14" ht="15" customHeight="1" thickBot="1" x14ac:dyDescent="0.3">
      <c r="A5" s="10" t="s">
        <v>12</v>
      </c>
      <c r="B5" s="16">
        <f>SUM(B3:$B$3)</f>
        <v>6100</v>
      </c>
      <c r="C5" s="29">
        <f>SUM(B3:$C$3)</f>
        <v>11500</v>
      </c>
      <c r="D5" s="29">
        <f>SUM(B3:$D$3)</f>
        <v>15300</v>
      </c>
      <c r="E5" s="16">
        <f>SUM(B3:$E$3)</f>
        <v>21400</v>
      </c>
      <c r="F5" s="29">
        <f>SUM(B3:$F$3)</f>
        <v>26900</v>
      </c>
      <c r="G5" s="16">
        <f>SUM(B3:$G$3)</f>
        <v>32400</v>
      </c>
      <c r="H5" s="29">
        <f>SUM(B3:$H$3)</f>
        <v>38200</v>
      </c>
      <c r="I5" s="16">
        <f>SUM(B3:$I$3)</f>
        <v>42700</v>
      </c>
      <c r="J5" s="29">
        <f>SUM(B3:$J$3)</f>
        <v>48400</v>
      </c>
      <c r="K5" s="16">
        <f>SUM(B3:$K$3)</f>
        <v>54700</v>
      </c>
      <c r="L5" s="29">
        <f>SUM(B3:$L$3)</f>
        <v>60500</v>
      </c>
      <c r="M5" s="16">
        <f>SUM(B3:$M$3)</f>
        <v>66600</v>
      </c>
      <c r="N5" s="72"/>
    </row>
    <row r="6" spans="1:14" ht="15" customHeight="1" x14ac:dyDescent="0.25">
      <c r="A6" s="19">
        <v>2022</v>
      </c>
      <c r="B6" s="35">
        <f t="shared" ref="B6:M6" si="1">ROUND(B7,-2)</f>
        <v>5600</v>
      </c>
      <c r="C6" s="35">
        <f t="shared" si="1"/>
        <v>5600</v>
      </c>
      <c r="D6" s="35">
        <f t="shared" si="1"/>
        <v>6300</v>
      </c>
      <c r="E6" s="35">
        <f t="shared" si="1"/>
        <v>6100</v>
      </c>
      <c r="F6" s="35">
        <f t="shared" si="1"/>
        <v>5600</v>
      </c>
      <c r="G6" s="35">
        <f t="shared" si="1"/>
        <v>5200</v>
      </c>
      <c r="H6" s="35">
        <f t="shared" si="1"/>
        <v>4800</v>
      </c>
      <c r="I6" s="35">
        <f t="shared" si="1"/>
        <v>4200</v>
      </c>
      <c r="J6" s="35">
        <f t="shared" si="1"/>
        <v>0</v>
      </c>
      <c r="K6" s="35">
        <f t="shared" si="1"/>
        <v>0</v>
      </c>
      <c r="L6" s="35">
        <f t="shared" si="1"/>
        <v>0</v>
      </c>
      <c r="M6" s="35">
        <f t="shared" si="1"/>
        <v>0</v>
      </c>
      <c r="N6" s="42">
        <f>SUM(B6:M6)</f>
        <v>43400</v>
      </c>
    </row>
    <row r="7" spans="1:14" ht="15" customHeight="1" x14ac:dyDescent="0.25">
      <c r="A7" s="45" t="s">
        <v>22</v>
      </c>
      <c r="B7" s="66">
        <v>5601.8</v>
      </c>
      <c r="C7" s="66">
        <v>5598</v>
      </c>
      <c r="D7" s="66">
        <v>6340</v>
      </c>
      <c r="E7" s="66">
        <v>6080</v>
      </c>
      <c r="F7" s="66">
        <v>5634.9</v>
      </c>
      <c r="G7" s="66">
        <v>5243.7</v>
      </c>
      <c r="H7" s="68">
        <v>4759.3</v>
      </c>
      <c r="I7" s="68">
        <v>4226.7</v>
      </c>
      <c r="J7" s="65"/>
      <c r="K7" s="65"/>
      <c r="L7" s="65"/>
      <c r="M7" s="65"/>
      <c r="N7" s="43"/>
    </row>
    <row r="8" spans="1:14" ht="15" customHeight="1" x14ac:dyDescent="0.25">
      <c r="A8" s="45" t="s">
        <v>12</v>
      </c>
      <c r="B8" s="29">
        <f>SUM(B$6:$B6)</f>
        <v>5600</v>
      </c>
      <c r="C8" s="16">
        <f>SUM(B$6:$C6)</f>
        <v>11200</v>
      </c>
      <c r="D8" s="29">
        <f>SUM(B$6:$D6)</f>
        <v>17500</v>
      </c>
      <c r="E8" s="16">
        <f>SUM(B$6:$E6)</f>
        <v>23600</v>
      </c>
      <c r="F8" s="29">
        <f>SUM(B$6:$F6)</f>
        <v>29200</v>
      </c>
      <c r="G8" s="16">
        <f>SUM(B$6:$G6)</f>
        <v>34400</v>
      </c>
      <c r="H8" s="29">
        <f>SUM(B$6:$H6)</f>
        <v>39200</v>
      </c>
      <c r="I8" s="16">
        <f>SUM(B$6:$I6)</f>
        <v>43400</v>
      </c>
      <c r="J8" s="29">
        <f>SUM(B$6:$J6)</f>
        <v>43400</v>
      </c>
      <c r="K8" s="16">
        <f>SUM(B$6:$K6)</f>
        <v>43400</v>
      </c>
      <c r="L8" s="29">
        <f>SUM(B$6:$L6)</f>
        <v>43400</v>
      </c>
      <c r="M8" s="16">
        <f>SUM(B$6:$M6)</f>
        <v>43400</v>
      </c>
      <c r="N8" s="43"/>
    </row>
    <row r="9" spans="1:14" ht="15" customHeight="1" thickBot="1" x14ac:dyDescent="0.3">
      <c r="A9" s="41" t="s">
        <v>23</v>
      </c>
      <c r="B9" s="52">
        <f t="shared" ref="B9:M9" si="2">(B8/B5*100)-100</f>
        <v>-8.1967213114754145</v>
      </c>
      <c r="C9" s="52">
        <f t="shared" si="2"/>
        <v>-2.6086956521739069</v>
      </c>
      <c r="D9" s="52">
        <f t="shared" si="2"/>
        <v>14.379084967320253</v>
      </c>
      <c r="E9" s="52">
        <f t="shared" si="2"/>
        <v>10.280373831775691</v>
      </c>
      <c r="F9" s="52">
        <f t="shared" si="2"/>
        <v>8.5501858736059404</v>
      </c>
      <c r="G9" s="52">
        <f t="shared" si="2"/>
        <v>6.1728395061728492</v>
      </c>
      <c r="H9" s="52">
        <f t="shared" si="2"/>
        <v>2.6178010471204232</v>
      </c>
      <c r="I9" s="52">
        <f t="shared" si="2"/>
        <v>1.6393442622950829</v>
      </c>
      <c r="J9" s="52">
        <f t="shared" si="2"/>
        <v>-10.330578512396698</v>
      </c>
      <c r="K9" s="52">
        <f t="shared" si="2"/>
        <v>-20.658135283363805</v>
      </c>
      <c r="L9" s="52">
        <f t="shared" si="2"/>
        <v>-28.264462809917362</v>
      </c>
      <c r="M9" s="52">
        <f t="shared" si="2"/>
        <v>-34.834834834834837</v>
      </c>
      <c r="N9" s="11"/>
    </row>
    <row r="14" spans="1:14" x14ac:dyDescent="0.25">
      <c r="K14" s="37"/>
      <c r="L14" s="37"/>
      <c r="M14" s="37"/>
      <c r="N14" s="37"/>
    </row>
  </sheetData>
  <mergeCells count="2">
    <mergeCell ref="N3:N5"/>
    <mergeCell ref="B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6"/>
  <sheetViews>
    <sheetView zoomScale="90" zoomScaleNormal="90" workbookViewId="0">
      <selection activeCell="J12" sqref="J12"/>
    </sheetView>
  </sheetViews>
  <sheetFormatPr defaultColWidth="8.85546875" defaultRowHeight="15" x14ac:dyDescent="0.25"/>
  <cols>
    <col min="3" max="3" width="11.5703125" customWidth="1"/>
    <col min="4" max="4" width="11.140625" customWidth="1"/>
    <col min="5" max="5" width="10.85546875" customWidth="1"/>
    <col min="6" max="6" width="10.5703125" customWidth="1"/>
    <col min="7" max="7" width="11.28515625" customWidth="1"/>
    <col min="8" max="8" width="11.85546875" customWidth="1"/>
    <col min="9" max="9" width="10.140625" customWidth="1"/>
    <col min="10" max="10" width="12" customWidth="1"/>
    <col min="11" max="11" width="10.42578125" customWidth="1"/>
    <col min="12" max="12" width="10.140625" customWidth="1"/>
    <col min="13" max="14" width="10" customWidth="1"/>
    <col min="15" max="15" width="11.42578125" bestFit="1" customWidth="1"/>
  </cols>
  <sheetData>
    <row r="1" spans="1:15" ht="15.75" thickBot="1" x14ac:dyDescent="0.3">
      <c r="B1" s="74" t="s">
        <v>29</v>
      </c>
      <c r="C1" s="74"/>
      <c r="D1" s="74"/>
      <c r="E1" s="74"/>
      <c r="F1" s="74"/>
      <c r="G1" s="74"/>
    </row>
    <row r="2" spans="1:15" ht="15.75" thickBot="1" x14ac:dyDescent="0.3">
      <c r="A2" s="17"/>
      <c r="B2" s="18"/>
      <c r="C2" s="3" t="s">
        <v>0</v>
      </c>
      <c r="D2" s="14" t="s">
        <v>1</v>
      </c>
      <c r="E2" s="3" t="s">
        <v>2</v>
      </c>
      <c r="F2" s="13" t="s">
        <v>3</v>
      </c>
      <c r="G2" s="3" t="s">
        <v>4</v>
      </c>
      <c r="H2" s="3" t="s">
        <v>5</v>
      </c>
      <c r="I2" s="3" t="s">
        <v>6</v>
      </c>
      <c r="J2" s="3" t="s">
        <v>24</v>
      </c>
      <c r="K2" s="3" t="s">
        <v>7</v>
      </c>
      <c r="L2" s="3" t="s">
        <v>8</v>
      </c>
      <c r="M2" s="3" t="s">
        <v>9</v>
      </c>
      <c r="N2" s="4" t="s">
        <v>10</v>
      </c>
      <c r="O2" s="5" t="s">
        <v>11</v>
      </c>
    </row>
    <row r="3" spans="1:15" x14ac:dyDescent="0.25">
      <c r="A3" s="6">
        <v>2021</v>
      </c>
      <c r="B3" s="23" t="s">
        <v>14</v>
      </c>
      <c r="C3" s="15">
        <f>ROUND(C5,-3)</f>
        <v>102000</v>
      </c>
      <c r="D3" s="15">
        <f t="shared" ref="D3:N3" si="0">ROUND(D5,-3)</f>
        <v>105000</v>
      </c>
      <c r="E3" s="15">
        <f t="shared" si="0"/>
        <v>118000</v>
      </c>
      <c r="F3" s="15">
        <f t="shared" si="0"/>
        <v>117000</v>
      </c>
      <c r="G3" s="15">
        <f t="shared" si="0"/>
        <v>120000</v>
      </c>
      <c r="H3" s="15">
        <f t="shared" si="0"/>
        <v>88000</v>
      </c>
      <c r="I3" s="15">
        <f t="shared" si="0"/>
        <v>63000</v>
      </c>
      <c r="J3" s="15">
        <f t="shared" si="0"/>
        <v>105000</v>
      </c>
      <c r="K3" s="15">
        <f t="shared" si="0"/>
        <v>116000</v>
      </c>
      <c r="L3" s="15">
        <f t="shared" si="0"/>
        <v>118000</v>
      </c>
      <c r="M3" s="15">
        <f t="shared" si="0"/>
        <v>110000</v>
      </c>
      <c r="N3" s="15">
        <f t="shared" si="0"/>
        <v>98000</v>
      </c>
      <c r="O3" s="47"/>
    </row>
    <row r="4" spans="1:15" x14ac:dyDescent="0.25">
      <c r="A4" s="6"/>
      <c r="B4" s="23" t="s">
        <v>15</v>
      </c>
      <c r="C4" s="15">
        <f>ROUND(C6,-2)</f>
        <v>400</v>
      </c>
      <c r="D4" s="15">
        <f t="shared" ref="D4:M4" si="1">ROUND(D6,-2)</f>
        <v>300</v>
      </c>
      <c r="E4" s="15">
        <f t="shared" si="1"/>
        <v>300</v>
      </c>
      <c r="F4" s="15">
        <f t="shared" si="1"/>
        <v>300</v>
      </c>
      <c r="G4" s="15">
        <f t="shared" si="1"/>
        <v>300</v>
      </c>
      <c r="H4" s="15">
        <f t="shared" si="1"/>
        <v>300</v>
      </c>
      <c r="I4" s="15">
        <f t="shared" si="1"/>
        <v>300</v>
      </c>
      <c r="J4" s="15">
        <f t="shared" si="1"/>
        <v>300</v>
      </c>
      <c r="K4" s="15">
        <f t="shared" si="1"/>
        <v>300</v>
      </c>
      <c r="L4" s="15">
        <f t="shared" si="1"/>
        <v>500</v>
      </c>
      <c r="M4" s="15">
        <f t="shared" si="1"/>
        <v>700</v>
      </c>
      <c r="N4" s="15">
        <f>ROUND(N6,-2)</f>
        <v>400</v>
      </c>
      <c r="O4" s="9"/>
    </row>
    <row r="5" spans="1:15" x14ac:dyDescent="0.25">
      <c r="A5" s="6"/>
      <c r="B5" s="23" t="s">
        <v>16</v>
      </c>
      <c r="C5" s="55">
        <v>101767.9</v>
      </c>
      <c r="D5" s="55">
        <v>105434.9</v>
      </c>
      <c r="E5" s="55">
        <v>117768</v>
      </c>
      <c r="F5" s="55">
        <v>116679.8</v>
      </c>
      <c r="G5" s="55">
        <v>120444</v>
      </c>
      <c r="H5" s="55">
        <v>87517.6</v>
      </c>
      <c r="I5" s="55">
        <v>63163.8</v>
      </c>
      <c r="J5" s="55">
        <v>104955.7</v>
      </c>
      <c r="K5" s="55">
        <v>115892.7</v>
      </c>
      <c r="L5" s="64">
        <v>118152</v>
      </c>
      <c r="M5" s="56">
        <v>110451.8</v>
      </c>
      <c r="N5" s="49">
        <v>98326</v>
      </c>
      <c r="O5" s="60">
        <f>SUM(C3:N3)</f>
        <v>1260000</v>
      </c>
    </row>
    <row r="6" spans="1:15" x14ac:dyDescent="0.25">
      <c r="A6" s="6"/>
      <c r="B6" s="23" t="s">
        <v>17</v>
      </c>
      <c r="C6" s="55">
        <v>351.7</v>
      </c>
      <c r="D6" s="55">
        <v>301.3</v>
      </c>
      <c r="E6" s="55">
        <v>335.2</v>
      </c>
      <c r="F6" s="55">
        <v>328.1</v>
      </c>
      <c r="G6" s="55">
        <v>289.10000000000002</v>
      </c>
      <c r="H6" s="55">
        <v>291.60000000000002</v>
      </c>
      <c r="I6" s="55">
        <v>339.4</v>
      </c>
      <c r="J6" s="55">
        <v>348.7</v>
      </c>
      <c r="K6" s="55">
        <v>335.7</v>
      </c>
      <c r="L6" s="64">
        <v>513.20000000000005</v>
      </c>
      <c r="M6" s="56">
        <v>652</v>
      </c>
      <c r="N6" s="49">
        <v>381.8</v>
      </c>
      <c r="O6" s="60">
        <f>SUM(C4:N4)</f>
        <v>4400</v>
      </c>
    </row>
    <row r="7" spans="1:15" x14ac:dyDescent="0.25">
      <c r="A7" s="6"/>
      <c r="B7" s="23" t="s">
        <v>18</v>
      </c>
      <c r="C7" s="16">
        <f>SUM($C3:C$3)</f>
        <v>102000</v>
      </c>
      <c r="D7" s="16">
        <f>SUM($C3:D$3)</f>
        <v>207000</v>
      </c>
      <c r="E7" s="16">
        <f>SUM($C3:E$3)</f>
        <v>325000</v>
      </c>
      <c r="F7" s="16">
        <f>SUM($C3:F$3)</f>
        <v>442000</v>
      </c>
      <c r="G7" s="16">
        <f>SUM($C3:G$3)</f>
        <v>562000</v>
      </c>
      <c r="H7" s="16">
        <f>SUM($C3:H$3)</f>
        <v>650000</v>
      </c>
      <c r="I7" s="16">
        <f>SUM($C3:I$3)</f>
        <v>713000</v>
      </c>
      <c r="J7" s="16">
        <f>SUM($C3:J$3)</f>
        <v>818000</v>
      </c>
      <c r="K7" s="16">
        <f>SUM($C3:K$3)</f>
        <v>934000</v>
      </c>
      <c r="L7" s="16">
        <f>SUM($C3:L$3)</f>
        <v>1052000</v>
      </c>
      <c r="M7" s="16">
        <f>SUM($C3:M$3)</f>
        <v>1162000</v>
      </c>
      <c r="N7" s="16">
        <f>SUM($C3:N$3)</f>
        <v>1260000</v>
      </c>
      <c r="O7" s="9"/>
    </row>
    <row r="8" spans="1:15" ht="15.75" thickBot="1" x14ac:dyDescent="0.3">
      <c r="A8" s="6"/>
      <c r="B8" s="23" t="s">
        <v>19</v>
      </c>
      <c r="C8" s="16">
        <f>SUM($C4:C$4)</f>
        <v>400</v>
      </c>
      <c r="D8" s="16">
        <f>SUM($C4:D$4)</f>
        <v>700</v>
      </c>
      <c r="E8" s="16">
        <f>SUM($C4:E$4)</f>
        <v>1000</v>
      </c>
      <c r="F8" s="16">
        <f>SUM($C4:F$4)</f>
        <v>1300</v>
      </c>
      <c r="G8" s="16">
        <f>SUM($C4:G$4)</f>
        <v>1600</v>
      </c>
      <c r="H8" s="16">
        <f>SUM($C4:H$4)</f>
        <v>1900</v>
      </c>
      <c r="I8" s="16">
        <f>SUM($C4:I$4)</f>
        <v>2200</v>
      </c>
      <c r="J8" s="16">
        <f>SUM($C4:J$4)</f>
        <v>2500</v>
      </c>
      <c r="K8" s="16">
        <f>SUM($C4:K$4)</f>
        <v>2800</v>
      </c>
      <c r="L8" s="16">
        <f>SUM($C4:L$4)</f>
        <v>3300</v>
      </c>
      <c r="M8" s="16">
        <f>SUM($C4:M$4)</f>
        <v>4000</v>
      </c>
      <c r="N8" s="16">
        <f>SUM($C4:N$4)</f>
        <v>4400</v>
      </c>
      <c r="O8" s="11"/>
    </row>
    <row r="9" spans="1:15" x14ac:dyDescent="0.25">
      <c r="A9" s="8">
        <v>2022</v>
      </c>
      <c r="B9" s="22" t="s">
        <v>14</v>
      </c>
      <c r="C9" s="20">
        <f>ROUND(C11,-3)</f>
        <v>124000</v>
      </c>
      <c r="D9" s="20">
        <f t="shared" ref="D9:N9" si="2">ROUND(D11,-3)</f>
        <v>124000</v>
      </c>
      <c r="E9" s="20">
        <f t="shared" si="2"/>
        <v>139000</v>
      </c>
      <c r="F9" s="20">
        <f t="shared" si="2"/>
        <v>129000</v>
      </c>
      <c r="G9" s="20">
        <f t="shared" si="2"/>
        <v>132000</v>
      </c>
      <c r="H9" s="20">
        <f t="shared" si="2"/>
        <v>109000</v>
      </c>
      <c r="I9" s="20">
        <f t="shared" si="2"/>
        <v>95000</v>
      </c>
      <c r="J9" s="20">
        <f t="shared" si="2"/>
        <v>138000</v>
      </c>
      <c r="K9" s="20">
        <f t="shared" si="2"/>
        <v>0</v>
      </c>
      <c r="L9" s="20">
        <f t="shared" si="2"/>
        <v>0</v>
      </c>
      <c r="M9" s="20">
        <f t="shared" si="2"/>
        <v>0</v>
      </c>
      <c r="N9" s="20">
        <f t="shared" si="2"/>
        <v>0</v>
      </c>
      <c r="O9" s="9"/>
    </row>
    <row r="10" spans="1:15" x14ac:dyDescent="0.25">
      <c r="A10" s="6"/>
      <c r="B10" s="23" t="s">
        <v>15</v>
      </c>
      <c r="C10" s="16">
        <f t="shared" ref="C10:N10" si="3">ROUND(C12,-2)</f>
        <v>400</v>
      </c>
      <c r="D10" s="16">
        <f t="shared" si="3"/>
        <v>700</v>
      </c>
      <c r="E10" s="16">
        <f t="shared" si="3"/>
        <v>400</v>
      </c>
      <c r="F10" s="16">
        <f t="shared" si="3"/>
        <v>600</v>
      </c>
      <c r="G10" s="16">
        <f t="shared" si="3"/>
        <v>700</v>
      </c>
      <c r="H10" s="16">
        <f t="shared" si="3"/>
        <v>400</v>
      </c>
      <c r="I10" s="16">
        <f t="shared" si="3"/>
        <v>400</v>
      </c>
      <c r="J10" s="16">
        <f>ROUND(J12,-2)</f>
        <v>300</v>
      </c>
      <c r="K10" s="16">
        <f t="shared" si="3"/>
        <v>0</v>
      </c>
      <c r="L10" s="16">
        <f t="shared" si="3"/>
        <v>0</v>
      </c>
      <c r="M10" s="16">
        <f t="shared" si="3"/>
        <v>0</v>
      </c>
      <c r="N10" s="16">
        <f t="shared" si="3"/>
        <v>0</v>
      </c>
      <c r="O10" s="9"/>
    </row>
    <row r="11" spans="1:15" x14ac:dyDescent="0.25">
      <c r="A11" s="6"/>
      <c r="B11" s="23" t="s">
        <v>16</v>
      </c>
      <c r="C11" s="66">
        <v>124498.9</v>
      </c>
      <c r="D11" s="66">
        <v>124188.8</v>
      </c>
      <c r="E11" s="66">
        <v>139360.9</v>
      </c>
      <c r="F11" s="66">
        <v>128726.39999999999</v>
      </c>
      <c r="G11" s="66">
        <v>132217</v>
      </c>
      <c r="H11" s="66">
        <v>109013.3</v>
      </c>
      <c r="I11" s="68">
        <v>95243.9</v>
      </c>
      <c r="J11" s="68">
        <v>137534.39999999999</v>
      </c>
      <c r="K11" s="65"/>
      <c r="L11" s="65"/>
      <c r="M11" s="65"/>
      <c r="N11" s="65"/>
      <c r="O11" s="60">
        <f>SUM(C9:N9)</f>
        <v>990000</v>
      </c>
    </row>
    <row r="12" spans="1:15" x14ac:dyDescent="0.25">
      <c r="A12" s="6"/>
      <c r="B12" s="23" t="s">
        <v>17</v>
      </c>
      <c r="C12" s="67">
        <v>383.6</v>
      </c>
      <c r="D12" s="67">
        <v>664.9</v>
      </c>
      <c r="E12" s="67">
        <v>429.1</v>
      </c>
      <c r="F12" s="67">
        <v>569.20000000000005</v>
      </c>
      <c r="G12" s="67">
        <v>732.9</v>
      </c>
      <c r="H12" s="67">
        <v>449.3</v>
      </c>
      <c r="I12">
        <v>395.9</v>
      </c>
      <c r="J12">
        <v>296.7</v>
      </c>
      <c r="K12" s="65"/>
      <c r="L12" s="65"/>
      <c r="M12" s="65"/>
      <c r="N12" s="65"/>
      <c r="O12" s="60">
        <f>SUM(C10:N10)</f>
        <v>3900</v>
      </c>
    </row>
    <row r="13" spans="1:15" x14ac:dyDescent="0.25">
      <c r="A13" s="6"/>
      <c r="B13" s="23" t="s">
        <v>18</v>
      </c>
      <c r="C13" s="16">
        <f>SUM(C9)</f>
        <v>124000</v>
      </c>
      <c r="D13" s="16">
        <f>SUM(C9:D9)</f>
        <v>248000</v>
      </c>
      <c r="E13" s="16">
        <f>SUM(C9:E9)</f>
        <v>387000</v>
      </c>
      <c r="F13" s="16">
        <f>SUM(C9:F9)</f>
        <v>516000</v>
      </c>
      <c r="G13" s="16">
        <f>SUM(C9:G9)</f>
        <v>648000</v>
      </c>
      <c r="H13" s="16">
        <f>SUM(C9:H9)</f>
        <v>757000</v>
      </c>
      <c r="I13" s="16">
        <f>SUM(C9:I9)</f>
        <v>852000</v>
      </c>
      <c r="J13" s="16">
        <f>SUM(C9:J9)</f>
        <v>990000</v>
      </c>
      <c r="K13" s="16">
        <f>SUM(C9:K9)</f>
        <v>990000</v>
      </c>
      <c r="L13" s="16">
        <f>SUM(C9:L9)</f>
        <v>990000</v>
      </c>
      <c r="M13" s="16">
        <f>SUM(C9:M9)</f>
        <v>990000</v>
      </c>
      <c r="N13" s="16">
        <f>SUM(C9:N9)</f>
        <v>990000</v>
      </c>
      <c r="O13" s="9"/>
    </row>
    <row r="14" spans="1:15" x14ac:dyDescent="0.25">
      <c r="A14" s="6"/>
      <c r="B14" s="23" t="s">
        <v>19</v>
      </c>
      <c r="C14" s="16">
        <f>SUM(C10)</f>
        <v>400</v>
      </c>
      <c r="D14" s="16">
        <f>SUM(C10:D10)</f>
        <v>1100</v>
      </c>
      <c r="E14" s="16">
        <f>SUM(C10:E10)</f>
        <v>1500</v>
      </c>
      <c r="F14" s="16">
        <f>SUM(C10:F10)</f>
        <v>2100</v>
      </c>
      <c r="G14" s="16">
        <f>SUM(C10:G10)</f>
        <v>2800</v>
      </c>
      <c r="H14" s="16">
        <f>SUM(C10:H10)</f>
        <v>3200</v>
      </c>
      <c r="I14" s="16">
        <f>SUM(C10:I10)</f>
        <v>3600</v>
      </c>
      <c r="J14" s="16">
        <f>SUM(C10:J10)</f>
        <v>3900</v>
      </c>
      <c r="K14" s="16">
        <f>SUM(C10:K10)</f>
        <v>3900</v>
      </c>
      <c r="L14" s="16">
        <f>SUM(C10:L10)</f>
        <v>3900</v>
      </c>
      <c r="M14" s="16">
        <f>SUM(C10:M10)</f>
        <v>3900</v>
      </c>
      <c r="N14" s="16">
        <f>SUM(C10:N10)</f>
        <v>3900</v>
      </c>
      <c r="O14" s="9"/>
    </row>
    <row r="15" spans="1:15" x14ac:dyDescent="0.25">
      <c r="A15" s="6"/>
      <c r="B15" s="23" t="s">
        <v>20</v>
      </c>
      <c r="C15" s="37">
        <f t="shared" ref="C15:N16" si="4">(C13/C7*100)-100</f>
        <v>21.568627450980387</v>
      </c>
      <c r="D15" s="37">
        <f t="shared" si="4"/>
        <v>19.806763285024147</v>
      </c>
      <c r="E15" s="37">
        <f t="shared" si="4"/>
        <v>19.07692307692308</v>
      </c>
      <c r="F15" s="37">
        <f t="shared" si="4"/>
        <v>16.742081447963812</v>
      </c>
      <c r="G15" s="37">
        <f t="shared" si="4"/>
        <v>15.302491103202854</v>
      </c>
      <c r="H15" s="37">
        <f t="shared" si="4"/>
        <v>16.461538461538467</v>
      </c>
      <c r="I15" s="37">
        <f t="shared" si="4"/>
        <v>19.495091164095385</v>
      </c>
      <c r="J15" s="37">
        <f t="shared" si="4"/>
        <v>21.026894865525662</v>
      </c>
      <c r="K15" s="37">
        <f t="shared" si="4"/>
        <v>5.9957173447537429</v>
      </c>
      <c r="L15" s="37">
        <f t="shared" si="4"/>
        <v>-5.8935361216730087</v>
      </c>
      <c r="M15" s="37">
        <f t="shared" si="4"/>
        <v>-14.802065404475044</v>
      </c>
      <c r="N15" s="37">
        <f t="shared" si="4"/>
        <v>-21.428571428571431</v>
      </c>
      <c r="O15" s="9"/>
    </row>
    <row r="16" spans="1:15" ht="15.75" thickBot="1" x14ac:dyDescent="0.3">
      <c r="A16" s="21"/>
      <c r="B16" s="24" t="s">
        <v>21</v>
      </c>
      <c r="C16" s="51">
        <f t="shared" si="4"/>
        <v>0</v>
      </c>
      <c r="D16" s="51">
        <f t="shared" si="4"/>
        <v>57.142857142857139</v>
      </c>
      <c r="E16" s="51">
        <f t="shared" si="4"/>
        <v>50</v>
      </c>
      <c r="F16" s="51">
        <f t="shared" si="4"/>
        <v>61.538461538461547</v>
      </c>
      <c r="G16" s="51">
        <f t="shared" si="4"/>
        <v>75</v>
      </c>
      <c r="H16" s="51">
        <f t="shared" si="4"/>
        <v>68.421052631578931</v>
      </c>
      <c r="I16" s="51">
        <f t="shared" si="4"/>
        <v>63.636363636363654</v>
      </c>
      <c r="J16" s="51">
        <f t="shared" si="4"/>
        <v>56</v>
      </c>
      <c r="K16" s="51">
        <f t="shared" si="4"/>
        <v>39.285714285714278</v>
      </c>
      <c r="L16" s="51">
        <f t="shared" si="4"/>
        <v>18.181818181818187</v>
      </c>
      <c r="M16" s="51">
        <f t="shared" si="4"/>
        <v>-2.5</v>
      </c>
      <c r="N16" s="51">
        <f t="shared" si="4"/>
        <v>-11.36363636363636</v>
      </c>
      <c r="O16" s="11"/>
    </row>
  </sheetData>
  <mergeCells count="1">
    <mergeCell ref="B1:G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0"/>
  <sheetViews>
    <sheetView workbookViewId="0">
      <selection activeCell="J7" sqref="J7"/>
    </sheetView>
  </sheetViews>
  <sheetFormatPr defaultColWidth="8.85546875" defaultRowHeight="15" x14ac:dyDescent="0.25"/>
  <cols>
    <col min="14" max="14" width="10.28515625" customWidth="1"/>
  </cols>
  <sheetData>
    <row r="1" spans="1:14" ht="15" customHeight="1" thickBot="1" x14ac:dyDescent="0.3">
      <c r="B1" s="73" t="s">
        <v>30</v>
      </c>
      <c r="C1" s="73"/>
      <c r="D1" s="73"/>
      <c r="E1" s="73"/>
    </row>
    <row r="2" spans="1:14" ht="15" customHeight="1" thickBot="1" x14ac:dyDescent="0.3">
      <c r="A2" s="2"/>
      <c r="B2" s="13" t="s">
        <v>0</v>
      </c>
      <c r="C2" s="14" t="s">
        <v>1</v>
      </c>
      <c r="D2" s="3" t="s">
        <v>2</v>
      </c>
      <c r="E2" s="13" t="s">
        <v>3</v>
      </c>
      <c r="F2" s="3" t="s">
        <v>4</v>
      </c>
      <c r="G2" s="3" t="s">
        <v>5</v>
      </c>
      <c r="H2" s="3" t="s">
        <v>6</v>
      </c>
      <c r="I2" s="3" t="s">
        <v>24</v>
      </c>
      <c r="J2" s="3" t="s">
        <v>7</v>
      </c>
      <c r="K2" s="3" t="s">
        <v>8</v>
      </c>
      <c r="L2" s="3" t="s">
        <v>9</v>
      </c>
      <c r="M2" s="36" t="s">
        <v>10</v>
      </c>
      <c r="N2" s="5" t="s">
        <v>11</v>
      </c>
    </row>
    <row r="3" spans="1:14" x14ac:dyDescent="0.25">
      <c r="A3" s="6">
        <v>2021</v>
      </c>
      <c r="B3" s="29">
        <f>ROUND(B4,-2)</f>
        <v>14800</v>
      </c>
      <c r="C3" s="16">
        <f t="shared" ref="C3:M3" si="0">ROUND(C4,-2)</f>
        <v>15800</v>
      </c>
      <c r="D3" s="29">
        <f t="shared" si="0"/>
        <v>18900</v>
      </c>
      <c r="E3" s="16">
        <f t="shared" si="0"/>
        <v>17100</v>
      </c>
      <c r="F3" s="29">
        <f t="shared" si="0"/>
        <v>17600</v>
      </c>
      <c r="G3" s="16">
        <f t="shared" si="0"/>
        <v>11100</v>
      </c>
      <c r="H3" s="29">
        <f t="shared" si="0"/>
        <v>15800</v>
      </c>
      <c r="I3" s="16">
        <f t="shared" si="0"/>
        <v>15000</v>
      </c>
      <c r="J3" s="29">
        <f t="shared" si="0"/>
        <v>11100</v>
      </c>
      <c r="K3" s="16">
        <f t="shared" si="0"/>
        <v>17500</v>
      </c>
      <c r="L3" s="29">
        <f t="shared" si="0"/>
        <v>18400</v>
      </c>
      <c r="M3" s="33">
        <f t="shared" si="0"/>
        <v>13100</v>
      </c>
      <c r="N3" s="71">
        <f>SUM(B3:M3)</f>
        <v>186200</v>
      </c>
    </row>
    <row r="4" spans="1:14" x14ac:dyDescent="0.25">
      <c r="A4" s="10" t="s">
        <v>22</v>
      </c>
      <c r="B4" s="53">
        <v>14840</v>
      </c>
      <c r="C4" s="53">
        <v>15807.9</v>
      </c>
      <c r="D4" s="53">
        <v>18904.2</v>
      </c>
      <c r="E4" s="53">
        <v>17146.8</v>
      </c>
      <c r="F4" s="53">
        <v>17625.5</v>
      </c>
      <c r="G4" s="53">
        <v>11142.7</v>
      </c>
      <c r="H4" s="53">
        <v>15794</v>
      </c>
      <c r="I4" s="53">
        <v>14991.2</v>
      </c>
      <c r="J4" s="53">
        <v>11053.9</v>
      </c>
      <c r="K4" s="61">
        <v>17532</v>
      </c>
      <c r="L4" s="54">
        <v>18424</v>
      </c>
      <c r="M4" s="48">
        <v>13058</v>
      </c>
      <c r="N4" s="72"/>
    </row>
    <row r="5" spans="1:14" ht="14.25" customHeight="1" thickBot="1" x14ac:dyDescent="0.3">
      <c r="A5" s="7" t="s">
        <v>12</v>
      </c>
      <c r="B5" s="30">
        <f>SUM(B3:$B$3)</f>
        <v>14800</v>
      </c>
      <c r="C5" s="31">
        <f>SUM(B3:$C$3)</f>
        <v>30600</v>
      </c>
      <c r="D5" s="30">
        <f>SUM(B3:$D$3)</f>
        <v>49500</v>
      </c>
      <c r="E5" s="31">
        <f>SUM(B3:$E$3)</f>
        <v>66600</v>
      </c>
      <c r="F5" s="30">
        <f>SUM(B3:$F$3)</f>
        <v>84200</v>
      </c>
      <c r="G5" s="31">
        <f>SUM(B3:$G$3)</f>
        <v>95300</v>
      </c>
      <c r="H5" s="30">
        <f>SUM(B3:$H$3)</f>
        <v>111100</v>
      </c>
      <c r="I5" s="31">
        <f>SUM(B3:$I$3)</f>
        <v>126100</v>
      </c>
      <c r="J5" s="30">
        <f>SUM(B3:$J$3)</f>
        <v>137200</v>
      </c>
      <c r="K5" s="31">
        <f>SUM(B3:$K$3)</f>
        <v>154700</v>
      </c>
      <c r="L5" s="30">
        <f>SUM(B3:$L$3)</f>
        <v>173100</v>
      </c>
      <c r="M5" s="31">
        <f>SUM(B3:$M$3)</f>
        <v>186200</v>
      </c>
      <c r="N5" s="72"/>
    </row>
    <row r="6" spans="1:14" ht="15" customHeight="1" x14ac:dyDescent="0.25">
      <c r="A6" s="8">
        <v>2022</v>
      </c>
      <c r="B6" s="20">
        <f t="shared" ref="B6:M6" si="1">ROUND(B7,-2)</f>
        <v>17300</v>
      </c>
      <c r="C6" s="35">
        <f t="shared" si="1"/>
        <v>15400</v>
      </c>
      <c r="D6" s="35">
        <f t="shared" si="1"/>
        <v>18600</v>
      </c>
      <c r="E6" s="35">
        <f t="shared" si="1"/>
        <v>18000</v>
      </c>
      <c r="F6" s="35">
        <f t="shared" si="1"/>
        <v>18500</v>
      </c>
      <c r="G6" s="35">
        <f t="shared" si="1"/>
        <v>10800</v>
      </c>
      <c r="H6" s="35">
        <f t="shared" si="1"/>
        <v>13400</v>
      </c>
      <c r="I6" s="35">
        <f>ROUND(I7,-2)</f>
        <v>13900</v>
      </c>
      <c r="J6" s="35">
        <f t="shared" si="1"/>
        <v>0</v>
      </c>
      <c r="K6" s="35">
        <f t="shared" si="1"/>
        <v>0</v>
      </c>
      <c r="L6" s="35">
        <f t="shared" si="1"/>
        <v>0</v>
      </c>
      <c r="M6" s="35">
        <f t="shared" si="1"/>
        <v>0</v>
      </c>
      <c r="N6" s="71">
        <f>SUM(B6:M6)</f>
        <v>125900</v>
      </c>
    </row>
    <row r="7" spans="1:14" ht="16.5" customHeight="1" x14ac:dyDescent="0.25">
      <c r="A7" s="10" t="s">
        <v>22</v>
      </c>
      <c r="B7" s="66">
        <v>17270.5</v>
      </c>
      <c r="C7" s="66">
        <v>15371.4</v>
      </c>
      <c r="D7" s="66">
        <v>18587</v>
      </c>
      <c r="E7" s="66">
        <v>18049.2</v>
      </c>
      <c r="F7" s="66">
        <v>18517</v>
      </c>
      <c r="G7" s="66">
        <v>10846</v>
      </c>
      <c r="H7" s="68">
        <v>13411.3</v>
      </c>
      <c r="I7" s="68">
        <v>13927.7</v>
      </c>
      <c r="J7" s="65"/>
      <c r="K7" s="65"/>
      <c r="L7" s="65"/>
      <c r="M7" s="65"/>
      <c r="N7" s="72"/>
    </row>
    <row r="8" spans="1:14" ht="15" customHeight="1" x14ac:dyDescent="0.25">
      <c r="A8" s="10" t="s">
        <v>12</v>
      </c>
      <c r="B8" s="16">
        <f>SUM(B$6:$B6)</f>
        <v>17300</v>
      </c>
      <c r="C8" s="29">
        <f>SUM(B$6:$C6)</f>
        <v>32700</v>
      </c>
      <c r="D8" s="16">
        <f>SUM(B$6:$D6)</f>
        <v>51300</v>
      </c>
      <c r="E8" s="29">
        <f>SUM(B$6:$E6)</f>
        <v>69300</v>
      </c>
      <c r="F8" s="16">
        <f>SUM(B$6:$F6)</f>
        <v>87800</v>
      </c>
      <c r="G8" s="29">
        <f>SUM(B$6:$G6)</f>
        <v>98600</v>
      </c>
      <c r="H8" s="16">
        <f>SUM(B$6:$H6)</f>
        <v>112000</v>
      </c>
      <c r="I8" s="29">
        <f>SUM(B$6:$I6)</f>
        <v>125900</v>
      </c>
      <c r="J8" s="16">
        <f>SUM(B$6:$J6)</f>
        <v>125900</v>
      </c>
      <c r="K8" s="29">
        <f>SUM(B$6:$K6)</f>
        <v>125900</v>
      </c>
      <c r="L8" s="16">
        <f>SUM(B$6:$L6)</f>
        <v>125900</v>
      </c>
      <c r="M8" s="32">
        <f>SUM(B$6:$M6)</f>
        <v>125900</v>
      </c>
      <c r="N8" s="72"/>
    </row>
    <row r="9" spans="1:14" ht="15" customHeight="1" thickBot="1" x14ac:dyDescent="0.3">
      <c r="A9" s="7" t="s">
        <v>23</v>
      </c>
      <c r="B9" s="51">
        <f t="shared" ref="B9:M9" si="2">(B8/B5*100)-100</f>
        <v>16.891891891891888</v>
      </c>
      <c r="C9" s="52">
        <f t="shared" si="2"/>
        <v>6.8627450980392126</v>
      </c>
      <c r="D9" s="52">
        <f t="shared" si="2"/>
        <v>3.6363636363636402</v>
      </c>
      <c r="E9" s="52">
        <f t="shared" si="2"/>
        <v>4.0540540540540633</v>
      </c>
      <c r="F9" s="52">
        <f t="shared" si="2"/>
        <v>4.2755344418052204</v>
      </c>
      <c r="G9" s="52">
        <f t="shared" si="2"/>
        <v>3.4627492130115485</v>
      </c>
      <c r="H9" s="52">
        <f t="shared" si="2"/>
        <v>0.81008100810080919</v>
      </c>
      <c r="I9" s="52">
        <f t="shared" si="2"/>
        <v>-0.15860428231562196</v>
      </c>
      <c r="J9" s="52">
        <f>(J8/J5*100)-100</f>
        <v>-8.2361516034985414</v>
      </c>
      <c r="K9" s="52">
        <f t="shared" si="2"/>
        <v>-18.616677440206857</v>
      </c>
      <c r="L9" s="52">
        <f t="shared" si="2"/>
        <v>-27.267475447718084</v>
      </c>
      <c r="M9" s="52">
        <f t="shared" si="2"/>
        <v>-32.384532760472609</v>
      </c>
      <c r="N9" s="11"/>
    </row>
    <row r="10" spans="1:14" x14ac:dyDescent="0.25">
      <c r="C10" s="40"/>
    </row>
  </sheetData>
  <mergeCells count="3">
    <mergeCell ref="N3:N5"/>
    <mergeCell ref="B1:E1"/>
    <mergeCell ref="N6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0"/>
  <sheetViews>
    <sheetView workbookViewId="0">
      <selection activeCell="J7" sqref="J7"/>
    </sheetView>
  </sheetViews>
  <sheetFormatPr defaultColWidth="8.85546875" defaultRowHeight="15" x14ac:dyDescent="0.25"/>
  <cols>
    <col min="14" max="14" width="10.42578125" customWidth="1"/>
  </cols>
  <sheetData>
    <row r="1" spans="1:14" ht="15" customHeight="1" thickBot="1" x14ac:dyDescent="0.3">
      <c r="B1" s="73" t="s">
        <v>31</v>
      </c>
      <c r="C1" s="73"/>
      <c r="D1" s="73"/>
      <c r="E1" s="73"/>
    </row>
    <row r="2" spans="1:14" ht="15" customHeight="1" thickBot="1" x14ac:dyDescent="0.3">
      <c r="A2" s="2"/>
      <c r="B2" s="13" t="s">
        <v>0</v>
      </c>
      <c r="C2" s="14" t="s">
        <v>1</v>
      </c>
      <c r="D2" s="3" t="s">
        <v>2</v>
      </c>
      <c r="E2" s="13" t="s">
        <v>3</v>
      </c>
      <c r="F2" s="3" t="s">
        <v>4</v>
      </c>
      <c r="G2" s="3" t="s">
        <v>5</v>
      </c>
      <c r="H2" s="3" t="s">
        <v>6</v>
      </c>
      <c r="I2" s="3" t="s">
        <v>24</v>
      </c>
      <c r="J2" s="3" t="s">
        <v>7</v>
      </c>
      <c r="K2" s="3" t="s">
        <v>8</v>
      </c>
      <c r="L2" s="3" t="s">
        <v>9</v>
      </c>
      <c r="M2" s="36" t="s">
        <v>10</v>
      </c>
      <c r="N2" s="5" t="s">
        <v>11</v>
      </c>
    </row>
    <row r="3" spans="1:14" x14ac:dyDescent="0.25">
      <c r="A3" s="6">
        <v>2021</v>
      </c>
      <c r="B3" s="29">
        <f>ROUND(B4,-2)</f>
        <v>7300</v>
      </c>
      <c r="C3" s="16">
        <f t="shared" ref="C3:M3" si="0">ROUND(C4,-2)</f>
        <v>6300</v>
      </c>
      <c r="D3" s="29">
        <f t="shared" si="0"/>
        <v>6900</v>
      </c>
      <c r="E3" s="16">
        <f t="shared" si="0"/>
        <v>8000</v>
      </c>
      <c r="F3" s="29">
        <f t="shared" si="0"/>
        <v>9000</v>
      </c>
      <c r="G3" s="16">
        <f t="shared" si="0"/>
        <v>7000</v>
      </c>
      <c r="H3" s="29">
        <f t="shared" si="0"/>
        <v>3900</v>
      </c>
      <c r="I3" s="16">
        <f t="shared" si="0"/>
        <v>6000</v>
      </c>
      <c r="J3" s="29">
        <f t="shared" si="0"/>
        <v>7900</v>
      </c>
      <c r="K3" s="16">
        <f t="shared" si="0"/>
        <v>8700</v>
      </c>
      <c r="L3" s="29">
        <f t="shared" si="0"/>
        <v>9400</v>
      </c>
      <c r="M3" s="33">
        <f t="shared" si="0"/>
        <v>8200</v>
      </c>
      <c r="N3" s="71">
        <f>SUM(B3:M3)</f>
        <v>88600</v>
      </c>
    </row>
    <row r="4" spans="1:14" x14ac:dyDescent="0.25">
      <c r="A4" s="10" t="s">
        <v>22</v>
      </c>
      <c r="B4" s="53">
        <v>7339.5</v>
      </c>
      <c r="C4" s="53">
        <v>6313.6</v>
      </c>
      <c r="D4" s="53">
        <v>6901.5</v>
      </c>
      <c r="E4" s="53">
        <v>8026.1</v>
      </c>
      <c r="F4" s="53">
        <v>9023.6</v>
      </c>
      <c r="G4" s="53">
        <v>7036.7</v>
      </c>
      <c r="H4" s="53">
        <v>3922.3</v>
      </c>
      <c r="I4" s="53">
        <v>5993.7</v>
      </c>
      <c r="J4" s="53">
        <v>7917.7</v>
      </c>
      <c r="K4" s="61">
        <v>8728.4</v>
      </c>
      <c r="L4" s="54">
        <v>9368.1</v>
      </c>
      <c r="M4" s="48">
        <v>8217.2000000000007</v>
      </c>
      <c r="N4" s="72"/>
    </row>
    <row r="5" spans="1:14" ht="15" customHeight="1" thickBot="1" x14ac:dyDescent="0.3">
      <c r="A5" s="7" t="s">
        <v>12</v>
      </c>
      <c r="B5" s="30">
        <f>SUM(B3:$B$3)</f>
        <v>7300</v>
      </c>
      <c r="C5" s="31">
        <f>SUM(B3:$C$3)</f>
        <v>13600</v>
      </c>
      <c r="D5" s="30">
        <f>SUM(B3:$D$3)</f>
        <v>20500</v>
      </c>
      <c r="E5" s="31">
        <f>SUM(B3:$E$3)</f>
        <v>28500</v>
      </c>
      <c r="F5" s="30">
        <f>SUM(B3:$F$3)</f>
        <v>37500</v>
      </c>
      <c r="G5" s="31">
        <f>SUM(B3:$G$3)</f>
        <v>44500</v>
      </c>
      <c r="H5" s="30">
        <f>SUM(B3:$H$3)</f>
        <v>48400</v>
      </c>
      <c r="I5" s="31">
        <f>SUM(B3:$I$3)</f>
        <v>54400</v>
      </c>
      <c r="J5" s="30">
        <f>SUM(B3:$J$3)</f>
        <v>62300</v>
      </c>
      <c r="K5" s="31">
        <f>SUM(B3:$K$3)</f>
        <v>71000</v>
      </c>
      <c r="L5" s="30">
        <f>SUM(B3:$L$3)</f>
        <v>80400</v>
      </c>
      <c r="M5" s="31">
        <f>SUM(B3:$M$3)</f>
        <v>88600</v>
      </c>
      <c r="N5" s="72"/>
    </row>
    <row r="6" spans="1:14" ht="15" customHeight="1" x14ac:dyDescent="0.25">
      <c r="A6" s="8">
        <v>2022</v>
      </c>
      <c r="B6" s="20">
        <f t="shared" ref="B6:M6" si="1">ROUND(B7,-2)</f>
        <v>9200</v>
      </c>
      <c r="C6" s="35">
        <f t="shared" si="1"/>
        <v>8800</v>
      </c>
      <c r="D6" s="35">
        <f t="shared" si="1"/>
        <v>9600</v>
      </c>
      <c r="E6" s="35">
        <f t="shared" si="1"/>
        <v>8900</v>
      </c>
      <c r="F6" s="35">
        <f t="shared" si="1"/>
        <v>9900</v>
      </c>
      <c r="G6" s="35">
        <f t="shared" si="1"/>
        <v>7400</v>
      </c>
      <c r="H6" s="35">
        <f t="shared" si="1"/>
        <v>4900</v>
      </c>
      <c r="I6" s="35">
        <f t="shared" si="1"/>
        <v>7800</v>
      </c>
      <c r="J6" s="35">
        <f t="shared" si="1"/>
        <v>0</v>
      </c>
      <c r="K6" s="35">
        <f t="shared" si="1"/>
        <v>0</v>
      </c>
      <c r="L6" s="35">
        <f t="shared" si="1"/>
        <v>0</v>
      </c>
      <c r="M6" s="35">
        <f t="shared" si="1"/>
        <v>0</v>
      </c>
      <c r="N6" s="71">
        <f>SUM(B6:M6)</f>
        <v>66500</v>
      </c>
    </row>
    <row r="7" spans="1:14" ht="15" customHeight="1" x14ac:dyDescent="0.25">
      <c r="A7" s="10" t="s">
        <v>22</v>
      </c>
      <c r="B7" s="66">
        <v>9208.6</v>
      </c>
      <c r="C7" s="66">
        <v>8807.4</v>
      </c>
      <c r="D7" s="66">
        <v>9573</v>
      </c>
      <c r="E7" s="66">
        <v>8851.2000000000007</v>
      </c>
      <c r="F7" s="66">
        <v>9918.7999999999993</v>
      </c>
      <c r="G7" s="66">
        <v>7443.8</v>
      </c>
      <c r="H7" s="68">
        <v>4922.3999999999996</v>
      </c>
      <c r="I7" s="68">
        <v>7767.4</v>
      </c>
      <c r="J7" s="65"/>
      <c r="K7" s="65"/>
      <c r="L7" s="65"/>
      <c r="M7" s="65"/>
      <c r="N7" s="72"/>
    </row>
    <row r="8" spans="1:14" ht="15" customHeight="1" x14ac:dyDescent="0.25">
      <c r="A8" s="10" t="s">
        <v>12</v>
      </c>
      <c r="B8" s="16">
        <f>SUM(B$6:$B6)</f>
        <v>9200</v>
      </c>
      <c r="C8" s="29">
        <f>SUM(B$6:$C6)</f>
        <v>18000</v>
      </c>
      <c r="D8" s="16">
        <f>SUM(B$6:$D6)</f>
        <v>27600</v>
      </c>
      <c r="E8" s="29">
        <f>SUM(B$6:$E6)</f>
        <v>36500</v>
      </c>
      <c r="F8" s="16">
        <f>SUM(B$6:$F6)</f>
        <v>46400</v>
      </c>
      <c r="G8" s="29">
        <f>SUM(B$6:$G6)</f>
        <v>53800</v>
      </c>
      <c r="H8" s="16">
        <f>SUM(B$6:$H6)</f>
        <v>58700</v>
      </c>
      <c r="I8" s="29">
        <f>SUM(B$6:$I6)</f>
        <v>66500</v>
      </c>
      <c r="J8" s="16">
        <f>SUM(B$6:$J6)</f>
        <v>66500</v>
      </c>
      <c r="K8" s="29">
        <f>SUM(B$6:$K6)</f>
        <v>66500</v>
      </c>
      <c r="L8" s="16">
        <f>SUM(B$6:$L6)</f>
        <v>66500</v>
      </c>
      <c r="M8" s="32">
        <f>SUM(B$6:$M6)</f>
        <v>66500</v>
      </c>
      <c r="N8" s="72"/>
    </row>
    <row r="9" spans="1:14" ht="15" customHeight="1" thickBot="1" x14ac:dyDescent="0.3">
      <c r="A9" s="7" t="s">
        <v>23</v>
      </c>
      <c r="B9" s="51">
        <f t="shared" ref="B9:M9" si="2">(B8/B5*100)-100</f>
        <v>26.027397260273972</v>
      </c>
      <c r="C9" s="52">
        <f t="shared" si="2"/>
        <v>32.35294117647058</v>
      </c>
      <c r="D9" s="52">
        <f t="shared" si="2"/>
        <v>34.634146341463435</v>
      </c>
      <c r="E9" s="52">
        <f t="shared" si="2"/>
        <v>28.070175438596493</v>
      </c>
      <c r="F9" s="52">
        <f t="shared" si="2"/>
        <v>23.733333333333334</v>
      </c>
      <c r="G9" s="52">
        <f t="shared" si="2"/>
        <v>20.898876404494388</v>
      </c>
      <c r="H9" s="52">
        <f t="shared" si="2"/>
        <v>21.280991735537185</v>
      </c>
      <c r="I9" s="52">
        <f t="shared" si="2"/>
        <v>22.242647058823522</v>
      </c>
      <c r="J9" s="52">
        <f t="shared" si="2"/>
        <v>6.7415730337078656</v>
      </c>
      <c r="K9" s="52">
        <f t="shared" si="2"/>
        <v>-6.3380281690140805</v>
      </c>
      <c r="L9" s="52">
        <f t="shared" si="2"/>
        <v>-17.288557213930346</v>
      </c>
      <c r="M9" s="52">
        <f t="shared" si="2"/>
        <v>-24.943566591422112</v>
      </c>
      <c r="N9" s="11"/>
    </row>
    <row r="10" spans="1:14" x14ac:dyDescent="0.25">
      <c r="C10" s="40"/>
    </row>
  </sheetData>
  <mergeCells count="3">
    <mergeCell ref="N3:N5"/>
    <mergeCell ref="N6:N8"/>
    <mergeCell ref="B1:E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"/>
  <sheetViews>
    <sheetView workbookViewId="0">
      <selection activeCell="J7" sqref="J7"/>
    </sheetView>
  </sheetViews>
  <sheetFormatPr defaultColWidth="8.85546875" defaultRowHeight="15" x14ac:dyDescent="0.25"/>
  <cols>
    <col min="14" max="14" width="10.7109375" customWidth="1"/>
  </cols>
  <sheetData>
    <row r="1" spans="1:14" ht="15" customHeight="1" thickBot="1" x14ac:dyDescent="0.3">
      <c r="B1" s="73" t="s">
        <v>32</v>
      </c>
      <c r="C1" s="73"/>
      <c r="D1" s="73"/>
      <c r="E1" s="73"/>
    </row>
    <row r="2" spans="1:14" ht="15" customHeight="1" thickBot="1" x14ac:dyDescent="0.3">
      <c r="A2" s="2"/>
      <c r="B2" s="13" t="s">
        <v>0</v>
      </c>
      <c r="C2" s="14" t="s">
        <v>1</v>
      </c>
      <c r="D2" s="3" t="s">
        <v>2</v>
      </c>
      <c r="E2" s="13" t="s">
        <v>3</v>
      </c>
      <c r="F2" s="3" t="s">
        <v>4</v>
      </c>
      <c r="G2" s="3" t="s">
        <v>5</v>
      </c>
      <c r="H2" s="3" t="s">
        <v>6</v>
      </c>
      <c r="I2" s="3" t="s">
        <v>24</v>
      </c>
      <c r="J2" s="3" t="s">
        <v>7</v>
      </c>
      <c r="K2" s="3" t="s">
        <v>8</v>
      </c>
      <c r="L2" s="3" t="s">
        <v>9</v>
      </c>
      <c r="M2" s="36" t="s">
        <v>10</v>
      </c>
      <c r="N2" s="5" t="s">
        <v>11</v>
      </c>
    </row>
    <row r="3" spans="1:14" x14ac:dyDescent="0.25">
      <c r="A3" s="6">
        <v>2021</v>
      </c>
      <c r="B3" s="29">
        <f>ROUND(B4,-3)</f>
        <v>39000</v>
      </c>
      <c r="C3" s="29">
        <f t="shared" ref="C3:M3" si="0">ROUND(C4,-3)</f>
        <v>37000</v>
      </c>
      <c r="D3" s="29">
        <f t="shared" si="0"/>
        <v>46000</v>
      </c>
      <c r="E3" s="29">
        <f t="shared" si="0"/>
        <v>43000</v>
      </c>
      <c r="F3" s="29">
        <f t="shared" si="0"/>
        <v>43000</v>
      </c>
      <c r="G3" s="29">
        <f t="shared" si="0"/>
        <v>37000</v>
      </c>
      <c r="H3" s="29">
        <f t="shared" si="0"/>
        <v>24000</v>
      </c>
      <c r="I3" s="29">
        <f t="shared" si="0"/>
        <v>42000</v>
      </c>
      <c r="J3" s="29">
        <f t="shared" si="0"/>
        <v>45000</v>
      </c>
      <c r="K3" s="29">
        <f t="shared" si="0"/>
        <v>47000</v>
      </c>
      <c r="L3" s="29">
        <f t="shared" si="0"/>
        <v>48000</v>
      </c>
      <c r="M3" s="29">
        <f t="shared" si="0"/>
        <v>31000</v>
      </c>
      <c r="N3" s="71">
        <f>SUM(B3:M3)</f>
        <v>482000</v>
      </c>
    </row>
    <row r="4" spans="1:14" x14ac:dyDescent="0.25">
      <c r="A4" s="10" t="s">
        <v>22</v>
      </c>
      <c r="B4" s="53">
        <v>38625.699999999997</v>
      </c>
      <c r="C4" s="53">
        <v>37431.9</v>
      </c>
      <c r="D4" s="53">
        <v>45790.6</v>
      </c>
      <c r="E4" s="53">
        <v>43111</v>
      </c>
      <c r="F4" s="53">
        <v>42658.1</v>
      </c>
      <c r="G4" s="53">
        <v>37214.9</v>
      </c>
      <c r="H4" s="53">
        <v>23560.5</v>
      </c>
      <c r="I4" s="53">
        <v>41813.599999999999</v>
      </c>
      <c r="J4" s="53">
        <v>44767.199999999997</v>
      </c>
      <c r="K4" s="61">
        <v>47031.1</v>
      </c>
      <c r="L4" s="54">
        <v>48283.3</v>
      </c>
      <c r="M4" s="48">
        <v>30766.6</v>
      </c>
      <c r="N4" s="72"/>
    </row>
    <row r="5" spans="1:14" ht="15.75" thickBot="1" x14ac:dyDescent="0.3">
      <c r="A5" s="7" t="s">
        <v>12</v>
      </c>
      <c r="B5" s="34">
        <f>SUM(B3:$B$3)</f>
        <v>39000</v>
      </c>
      <c r="C5" s="30">
        <f>SUM(B3:$C$3)</f>
        <v>76000</v>
      </c>
      <c r="D5" s="30">
        <f>SUM(B3:$D$3)</f>
        <v>122000</v>
      </c>
      <c r="E5" s="31">
        <f>SUM(B3:$E$3)</f>
        <v>165000</v>
      </c>
      <c r="F5" s="30">
        <f>SUM(B3:$F$3)</f>
        <v>208000</v>
      </c>
      <c r="G5" s="31">
        <f>SUM(B3:$G$3)</f>
        <v>245000</v>
      </c>
      <c r="H5" s="30">
        <f>SUM(B3:$H$3)</f>
        <v>269000</v>
      </c>
      <c r="I5" s="31">
        <f>SUM(B3:$I$3)</f>
        <v>311000</v>
      </c>
      <c r="J5" s="30">
        <f>SUM(B3:$J$3)</f>
        <v>356000</v>
      </c>
      <c r="K5" s="31">
        <f>SUM(B3:$K$3)</f>
        <v>403000</v>
      </c>
      <c r="L5" s="30">
        <f>SUM(B3:$L$3)</f>
        <v>451000</v>
      </c>
      <c r="M5" s="31">
        <f>SUM(B3:$M$3)</f>
        <v>482000</v>
      </c>
      <c r="N5" s="72"/>
    </row>
    <row r="6" spans="1:14" ht="15" customHeight="1" x14ac:dyDescent="0.25">
      <c r="A6" s="8">
        <v>2022</v>
      </c>
      <c r="B6" s="35">
        <f>ROUND(B7,-3)</f>
        <v>44000</v>
      </c>
      <c r="C6" s="35">
        <f t="shared" ref="C6:M6" si="1">ROUND(C7,-3)</f>
        <v>40000</v>
      </c>
      <c r="D6" s="35">
        <f t="shared" si="1"/>
        <v>50000</v>
      </c>
      <c r="E6" s="35">
        <f t="shared" si="1"/>
        <v>45000</v>
      </c>
      <c r="F6" s="35">
        <f t="shared" si="1"/>
        <v>48000</v>
      </c>
      <c r="G6" s="35">
        <f t="shared" si="1"/>
        <v>40000</v>
      </c>
      <c r="H6" s="35">
        <f t="shared" si="1"/>
        <v>20000</v>
      </c>
      <c r="I6" s="35">
        <f t="shared" si="1"/>
        <v>35000</v>
      </c>
      <c r="J6" s="35">
        <f t="shared" si="1"/>
        <v>0</v>
      </c>
      <c r="K6" s="35">
        <f t="shared" si="1"/>
        <v>0</v>
      </c>
      <c r="L6" s="35">
        <f t="shared" si="1"/>
        <v>0</v>
      </c>
      <c r="M6" s="35">
        <f t="shared" si="1"/>
        <v>0</v>
      </c>
      <c r="N6" s="42">
        <f>SUM(B6:M6)</f>
        <v>322000</v>
      </c>
    </row>
    <row r="7" spans="1:14" ht="15" customHeight="1" x14ac:dyDescent="0.25">
      <c r="A7" s="10" t="s">
        <v>22</v>
      </c>
      <c r="B7" s="66">
        <v>43530.7</v>
      </c>
      <c r="C7" s="66">
        <v>40060.400000000001</v>
      </c>
      <c r="D7" s="66">
        <v>50244.800000000003</v>
      </c>
      <c r="E7" s="66">
        <v>45267.7</v>
      </c>
      <c r="F7" s="66">
        <v>47863.3</v>
      </c>
      <c r="G7" s="66">
        <v>39779.9</v>
      </c>
      <c r="H7" s="68">
        <v>20173.900000000001</v>
      </c>
      <c r="I7" s="68">
        <v>35481</v>
      </c>
      <c r="J7" s="65"/>
      <c r="K7" s="65"/>
      <c r="L7" s="65"/>
      <c r="M7" s="65"/>
      <c r="N7" s="43"/>
    </row>
    <row r="8" spans="1:14" ht="15" customHeight="1" x14ac:dyDescent="0.25">
      <c r="A8" s="10" t="s">
        <v>12</v>
      </c>
      <c r="B8" s="29">
        <f>SUM(B$6:$B6)</f>
        <v>44000</v>
      </c>
      <c r="C8" s="29">
        <f>SUM(B$6:$C6)</f>
        <v>84000</v>
      </c>
      <c r="D8" s="16">
        <f>SUM(B$6:$D6)</f>
        <v>134000</v>
      </c>
      <c r="E8" s="29">
        <f>SUM(B$6:$E6)</f>
        <v>179000</v>
      </c>
      <c r="F8" s="16">
        <f>SUM(B$6:$F6)</f>
        <v>227000</v>
      </c>
      <c r="G8" s="29">
        <f>SUM(B$6:$G6)</f>
        <v>267000</v>
      </c>
      <c r="H8" s="16">
        <f>SUM(B$6:$H6)</f>
        <v>287000</v>
      </c>
      <c r="I8" s="29">
        <f>SUM(B$6:$I6)</f>
        <v>322000</v>
      </c>
      <c r="J8" s="16">
        <f>SUM(B$6:$J6)</f>
        <v>322000</v>
      </c>
      <c r="K8" s="29">
        <f>SUM(B$6:$K6)</f>
        <v>322000</v>
      </c>
      <c r="L8" s="16">
        <f>SUM(B$6:$L6)</f>
        <v>322000</v>
      </c>
      <c r="M8" s="32">
        <f>SUM(B$6:$M6)</f>
        <v>322000</v>
      </c>
      <c r="N8" s="43"/>
    </row>
    <row r="9" spans="1:14" ht="15" customHeight="1" thickBot="1" x14ac:dyDescent="0.3">
      <c r="A9" s="7" t="s">
        <v>23</v>
      </c>
      <c r="B9" s="52">
        <f t="shared" ref="B9:M9" si="2">(B8/B5*100)-100</f>
        <v>12.820512820512818</v>
      </c>
      <c r="C9" s="52">
        <f t="shared" si="2"/>
        <v>10.526315789473699</v>
      </c>
      <c r="D9" s="52">
        <f t="shared" si="2"/>
        <v>9.8360655737704974</v>
      </c>
      <c r="E9" s="52">
        <f t="shared" si="2"/>
        <v>8.4848484848484986</v>
      </c>
      <c r="F9" s="52">
        <f t="shared" si="2"/>
        <v>9.1346153846153726</v>
      </c>
      <c r="G9" s="52">
        <f t="shared" si="2"/>
        <v>8.9795918367346843</v>
      </c>
      <c r="H9" s="52">
        <f t="shared" si="2"/>
        <v>6.6914498141264005</v>
      </c>
      <c r="I9" s="52">
        <f t="shared" si="2"/>
        <v>3.536977491961423</v>
      </c>
      <c r="J9" s="52">
        <f t="shared" si="2"/>
        <v>-9.5505617977528061</v>
      </c>
      <c r="K9" s="52">
        <f t="shared" si="2"/>
        <v>-20.099255583126549</v>
      </c>
      <c r="L9" s="52">
        <f t="shared" si="2"/>
        <v>-28.603104212860302</v>
      </c>
      <c r="M9" s="52">
        <f t="shared" si="2"/>
        <v>-33.195020746887977</v>
      </c>
      <c r="N9" s="11"/>
    </row>
    <row r="10" spans="1:14" x14ac:dyDescent="0.25">
      <c r="C10" s="40"/>
    </row>
  </sheetData>
  <mergeCells count="2">
    <mergeCell ref="N3:N5"/>
    <mergeCell ref="B1:E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3"/>
  <sheetViews>
    <sheetView workbookViewId="0">
      <selection activeCell="I7" sqref="I7"/>
    </sheetView>
  </sheetViews>
  <sheetFormatPr defaultColWidth="8.85546875" defaultRowHeight="15" x14ac:dyDescent="0.25"/>
  <cols>
    <col min="14" max="14" width="14.5703125" bestFit="1" customWidth="1"/>
  </cols>
  <sheetData>
    <row r="1" spans="1:27" ht="15.75" thickBot="1" x14ac:dyDescent="0.3">
      <c r="B1" s="73" t="s">
        <v>33</v>
      </c>
      <c r="C1" s="73"/>
      <c r="D1" s="73"/>
      <c r="E1" s="73"/>
      <c r="F1" s="73"/>
    </row>
    <row r="2" spans="1:27" ht="15.75" thickBot="1" x14ac:dyDescent="0.3">
      <c r="A2" s="2"/>
      <c r="B2" s="13" t="s">
        <v>0</v>
      </c>
      <c r="C2" s="14" t="s">
        <v>1</v>
      </c>
      <c r="D2" s="3" t="s">
        <v>2</v>
      </c>
      <c r="E2" s="13" t="s">
        <v>3</v>
      </c>
      <c r="F2" s="3" t="s">
        <v>4</v>
      </c>
      <c r="G2" s="3" t="s">
        <v>5</v>
      </c>
      <c r="H2" s="3" t="s">
        <v>6</v>
      </c>
      <c r="I2" s="3" t="s">
        <v>24</v>
      </c>
      <c r="J2" s="3" t="s">
        <v>7</v>
      </c>
      <c r="K2" s="3" t="s">
        <v>8</v>
      </c>
      <c r="L2" s="3" t="s">
        <v>9</v>
      </c>
      <c r="M2" s="4" t="s">
        <v>10</v>
      </c>
      <c r="N2" s="5" t="s">
        <v>11</v>
      </c>
    </row>
    <row r="3" spans="1:27" x14ac:dyDescent="0.25">
      <c r="A3" s="6">
        <v>2021</v>
      </c>
      <c r="B3" s="29">
        <f t="shared" ref="B3:M3" si="0">ROUND(B4,-2)</f>
        <v>6400</v>
      </c>
      <c r="C3" s="29">
        <f t="shared" si="0"/>
        <v>6600</v>
      </c>
      <c r="D3" s="29">
        <f t="shared" si="0"/>
        <v>8000</v>
      </c>
      <c r="E3" s="29">
        <f t="shared" si="0"/>
        <v>7800</v>
      </c>
      <c r="F3" s="29">
        <f t="shared" si="0"/>
        <v>8400</v>
      </c>
      <c r="G3" s="29">
        <f t="shared" si="0"/>
        <v>7800</v>
      </c>
      <c r="H3" s="29">
        <f t="shared" si="0"/>
        <v>2500</v>
      </c>
      <c r="I3" s="29">
        <f t="shared" si="0"/>
        <v>9900</v>
      </c>
      <c r="J3" s="29">
        <f t="shared" si="0"/>
        <v>8300</v>
      </c>
      <c r="K3" s="29">
        <f t="shared" si="0"/>
        <v>7700</v>
      </c>
      <c r="L3" s="29">
        <f t="shared" si="0"/>
        <v>8900</v>
      </c>
      <c r="M3" s="29">
        <f t="shared" si="0"/>
        <v>4600</v>
      </c>
      <c r="N3" s="71">
        <f>SUM(B3:M3)</f>
        <v>86900</v>
      </c>
    </row>
    <row r="4" spans="1:27" x14ac:dyDescent="0.25">
      <c r="A4" s="10" t="s">
        <v>13</v>
      </c>
      <c r="B4" s="53">
        <v>6433</v>
      </c>
      <c r="C4" s="53">
        <v>6645</v>
      </c>
      <c r="D4" s="53">
        <v>8022</v>
      </c>
      <c r="E4" s="53">
        <v>7788</v>
      </c>
      <c r="F4" s="53">
        <v>8414</v>
      </c>
      <c r="G4" s="53">
        <v>7844</v>
      </c>
      <c r="H4" s="53">
        <v>2454</v>
      </c>
      <c r="I4" s="53">
        <v>9863</v>
      </c>
      <c r="J4" s="53">
        <v>8332</v>
      </c>
      <c r="K4" s="61">
        <v>7722</v>
      </c>
      <c r="L4" s="54">
        <v>8881</v>
      </c>
      <c r="M4" s="48">
        <v>4603</v>
      </c>
      <c r="N4" s="72"/>
    </row>
    <row r="5" spans="1:27" ht="15.75" thickBot="1" x14ac:dyDescent="0.3">
      <c r="A5" s="7" t="s">
        <v>12</v>
      </c>
      <c r="B5" s="30">
        <f>SUM(B3:$B$3)</f>
        <v>6400</v>
      </c>
      <c r="C5" s="30">
        <f>SUM(B3:$C$3)</f>
        <v>13000</v>
      </c>
      <c r="D5" s="30">
        <f>SUM(B3:$D$3)</f>
        <v>21000</v>
      </c>
      <c r="E5" s="30">
        <f>SUM(B3:$E$3)</f>
        <v>28800</v>
      </c>
      <c r="F5" s="30">
        <f>SUM(B3:$F$3)</f>
        <v>37200</v>
      </c>
      <c r="G5" s="30">
        <f>SUM(B3:$G$3)</f>
        <v>45000</v>
      </c>
      <c r="H5" s="31">
        <f>SUM(B3:$H$3)</f>
        <v>47500</v>
      </c>
      <c r="I5" s="30">
        <f>SUM(B3:$I$3)</f>
        <v>57400</v>
      </c>
      <c r="J5" s="31">
        <f>SUM(B3:$J$3)</f>
        <v>65700</v>
      </c>
      <c r="K5" s="30">
        <f>SUM(B3:$K$3)</f>
        <v>73400</v>
      </c>
      <c r="L5" s="30">
        <f>SUM(B3:$L$3)</f>
        <v>82300</v>
      </c>
      <c r="M5" s="31">
        <f>SUM(B3:$M$3)</f>
        <v>86900</v>
      </c>
      <c r="N5" s="72"/>
    </row>
    <row r="6" spans="1:27" x14ac:dyDescent="0.25">
      <c r="A6" s="19">
        <v>2022</v>
      </c>
      <c r="B6" s="39">
        <f t="shared" ref="B6:M6" si="1">ROUND(B7,-2)</f>
        <v>6700</v>
      </c>
      <c r="C6" s="39">
        <f t="shared" si="1"/>
        <v>4300</v>
      </c>
      <c r="D6" s="39">
        <f t="shared" si="1"/>
        <v>3900</v>
      </c>
      <c r="E6" s="39">
        <f t="shared" si="1"/>
        <v>2800</v>
      </c>
      <c r="F6" s="39">
        <f t="shared" si="1"/>
        <v>4800</v>
      </c>
      <c r="G6" s="39">
        <f t="shared" si="1"/>
        <v>3000</v>
      </c>
      <c r="H6" s="39">
        <f t="shared" si="1"/>
        <v>1000</v>
      </c>
      <c r="I6" s="39">
        <f t="shared" si="1"/>
        <v>2500</v>
      </c>
      <c r="J6" s="39">
        <f t="shared" si="1"/>
        <v>0</v>
      </c>
      <c r="K6" s="39">
        <f t="shared" si="1"/>
        <v>0</v>
      </c>
      <c r="L6" s="39">
        <f t="shared" si="1"/>
        <v>0</v>
      </c>
      <c r="M6" s="39">
        <f t="shared" si="1"/>
        <v>0</v>
      </c>
      <c r="N6" s="75">
        <f>SUM(B6:M6)</f>
        <v>29000</v>
      </c>
    </row>
    <row r="7" spans="1:27" x14ac:dyDescent="0.25">
      <c r="A7" s="45" t="s">
        <v>13</v>
      </c>
      <c r="B7" s="66">
        <v>6695</v>
      </c>
      <c r="C7" s="66">
        <v>4319</v>
      </c>
      <c r="D7" s="66">
        <v>3933</v>
      </c>
      <c r="E7" s="66">
        <v>2774</v>
      </c>
      <c r="F7" s="66">
        <v>4828</v>
      </c>
      <c r="G7" s="66">
        <v>3023</v>
      </c>
      <c r="H7">
        <v>958</v>
      </c>
      <c r="I7" s="68">
        <v>2488</v>
      </c>
      <c r="J7" s="65"/>
      <c r="K7" s="65"/>
      <c r="L7" s="65"/>
      <c r="M7" s="65"/>
      <c r="N7" s="76"/>
    </row>
    <row r="8" spans="1:27" x14ac:dyDescent="0.25">
      <c r="A8" s="45" t="s">
        <v>12</v>
      </c>
      <c r="B8" s="29">
        <f>SUM(B$6:$B6)</f>
        <v>6700</v>
      </c>
      <c r="C8" s="16">
        <f>SUM(B$6:$C6)</f>
        <v>11000</v>
      </c>
      <c r="D8" s="29">
        <f>SUM(B$6:$D6)</f>
        <v>14900</v>
      </c>
      <c r="E8" s="16">
        <f>SUM(B$6:$E6)</f>
        <v>17700</v>
      </c>
      <c r="F8" s="29">
        <f>SUM(B$6:$F6)</f>
        <v>22500</v>
      </c>
      <c r="G8" s="16">
        <f>SUM(B$6:$G6)</f>
        <v>25500</v>
      </c>
      <c r="H8" s="29">
        <f>SUM(B$6:$H6)</f>
        <v>26500</v>
      </c>
      <c r="I8" s="16">
        <f>SUM(B$6:$I6)</f>
        <v>29000</v>
      </c>
      <c r="J8" s="29">
        <f>SUM(B$6:$J6)</f>
        <v>29000</v>
      </c>
      <c r="K8" s="16">
        <f>SUM(B$6:$K6)</f>
        <v>29000</v>
      </c>
      <c r="L8" s="29">
        <f>SUM(B$6:$L6)</f>
        <v>29000</v>
      </c>
      <c r="M8" s="16">
        <f>SUM(B$6:$M6)</f>
        <v>29000</v>
      </c>
      <c r="N8" s="76"/>
    </row>
    <row r="9" spans="1:27" ht="15.75" thickBot="1" x14ac:dyDescent="0.3">
      <c r="A9" s="41" t="s">
        <v>23</v>
      </c>
      <c r="B9" s="52">
        <f t="shared" ref="B9:M9" si="2">(B8/B5*100)-100</f>
        <v>4.6875</v>
      </c>
      <c r="C9" s="52">
        <f t="shared" si="2"/>
        <v>-15.384615384615387</v>
      </c>
      <c r="D9" s="52">
        <f t="shared" si="2"/>
        <v>-29.047619047619051</v>
      </c>
      <c r="E9" s="52">
        <f t="shared" si="2"/>
        <v>-38.541666666666664</v>
      </c>
      <c r="F9" s="52">
        <f t="shared" si="2"/>
        <v>-39.516129032258064</v>
      </c>
      <c r="G9" s="52">
        <f t="shared" si="2"/>
        <v>-43.333333333333336</v>
      </c>
      <c r="H9" s="52">
        <f t="shared" si="2"/>
        <v>-44.21052631578948</v>
      </c>
      <c r="I9" s="52">
        <f t="shared" si="2"/>
        <v>-49.477351916376314</v>
      </c>
      <c r="J9" s="52">
        <f t="shared" si="2"/>
        <v>-55.859969558599701</v>
      </c>
      <c r="K9" s="52">
        <f t="shared" si="2"/>
        <v>-60.490463215258856</v>
      </c>
      <c r="L9" s="52">
        <f t="shared" si="2"/>
        <v>-64.763061968408266</v>
      </c>
      <c r="M9" s="52">
        <f t="shared" si="2"/>
        <v>-66.628308400460298</v>
      </c>
      <c r="N9" s="77"/>
    </row>
    <row r="13" spans="1:27" x14ac:dyDescent="0.25">
      <c r="P13" s="25"/>
      <c r="Q13" s="25"/>
      <c r="R13" s="26"/>
      <c r="S13" s="27"/>
      <c r="T13" s="27"/>
      <c r="U13" s="28"/>
      <c r="V13" s="28"/>
      <c r="W13" s="28"/>
      <c r="X13" s="28"/>
      <c r="Y13" s="28"/>
      <c r="Z13" s="28"/>
      <c r="AA13" s="25"/>
    </row>
  </sheetData>
  <mergeCells count="3">
    <mergeCell ref="N3:N5"/>
    <mergeCell ref="N6:N9"/>
    <mergeCell ref="B1:F1"/>
  </mergeCells>
  <pageMargins left="0.7" right="0.7" top="0.75" bottom="0.75" header="0.3" footer="0.3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7"/>
  <sheetViews>
    <sheetView zoomScale="90" zoomScaleNormal="90" workbookViewId="0">
      <selection activeCell="J43" sqref="J43"/>
    </sheetView>
  </sheetViews>
  <sheetFormatPr defaultColWidth="8.85546875" defaultRowHeight="15" x14ac:dyDescent="0.25"/>
  <cols>
    <col min="14" max="14" width="9.28515625" customWidth="1"/>
  </cols>
  <sheetData>
    <row r="1" spans="1:14" ht="15.75" thickBot="1" x14ac:dyDescent="0.3">
      <c r="B1" s="73" t="s">
        <v>34</v>
      </c>
      <c r="C1" s="73"/>
      <c r="D1" s="73"/>
      <c r="E1" s="73"/>
      <c r="F1" s="73"/>
      <c r="G1" s="73"/>
    </row>
    <row r="2" spans="1:14" ht="15.75" thickBot="1" x14ac:dyDescent="0.3">
      <c r="A2" s="2"/>
      <c r="B2" s="13" t="s">
        <v>0</v>
      </c>
      <c r="C2" s="14" t="s">
        <v>1</v>
      </c>
      <c r="D2" s="3" t="s">
        <v>2</v>
      </c>
      <c r="E2" s="13" t="s">
        <v>3</v>
      </c>
      <c r="F2" s="3" t="s">
        <v>4</v>
      </c>
      <c r="G2" s="3" t="s">
        <v>5</v>
      </c>
      <c r="H2" s="3" t="s">
        <v>6</v>
      </c>
      <c r="I2" s="3" t="s">
        <v>24</v>
      </c>
      <c r="J2" s="3" t="s">
        <v>7</v>
      </c>
      <c r="K2" s="3" t="s">
        <v>8</v>
      </c>
      <c r="L2" s="3" t="s">
        <v>9</v>
      </c>
      <c r="M2" s="4" t="s">
        <v>10</v>
      </c>
      <c r="N2" s="5" t="s">
        <v>11</v>
      </c>
    </row>
    <row r="3" spans="1:14" s="37" customFormat="1" x14ac:dyDescent="0.25">
      <c r="A3" s="57">
        <v>2021</v>
      </c>
      <c r="B3" s="37">
        <v>368</v>
      </c>
      <c r="C3" s="37">
        <v>268</v>
      </c>
      <c r="D3" s="37">
        <v>464</v>
      </c>
      <c r="E3" s="37">
        <v>391</v>
      </c>
      <c r="F3" s="37">
        <v>264</v>
      </c>
      <c r="G3" s="37">
        <v>346</v>
      </c>
      <c r="H3" s="37">
        <v>255</v>
      </c>
      <c r="I3" s="37">
        <v>333</v>
      </c>
      <c r="J3" s="37">
        <v>310</v>
      </c>
      <c r="K3" s="62">
        <v>532</v>
      </c>
      <c r="L3" s="59">
        <v>332</v>
      </c>
      <c r="M3" s="37">
        <v>177</v>
      </c>
      <c r="N3" s="71">
        <f>SUM(B3:M3)</f>
        <v>4040</v>
      </c>
    </row>
    <row r="4" spans="1:14" ht="15.75" thickBot="1" x14ac:dyDescent="0.3">
      <c r="A4" s="7" t="s">
        <v>12</v>
      </c>
      <c r="B4" s="30">
        <f>SUM(B3:$B$3)</f>
        <v>368</v>
      </c>
      <c r="C4" s="30">
        <f>SUM(B3:$C$3)</f>
        <v>636</v>
      </c>
      <c r="D4" s="30">
        <f>SUM(B3:$D$3)</f>
        <v>1100</v>
      </c>
      <c r="E4" s="30">
        <f>SUM(B3:$E$3)</f>
        <v>1491</v>
      </c>
      <c r="F4" s="30">
        <f>SUM(B3:$F$3)</f>
        <v>1755</v>
      </c>
      <c r="G4" s="30">
        <f>SUM(B3:$G$3)</f>
        <v>2101</v>
      </c>
      <c r="H4" s="31">
        <f>SUM(B3:$H$3)</f>
        <v>2356</v>
      </c>
      <c r="I4" s="30">
        <f>SUM(B3:$I$3)</f>
        <v>2689</v>
      </c>
      <c r="J4" s="31">
        <f>SUM(B3:$J$3)</f>
        <v>2999</v>
      </c>
      <c r="K4" s="30">
        <f>SUM(B3:$K$3)</f>
        <v>3531</v>
      </c>
      <c r="L4" s="30">
        <f>SUM(B3:$L$3)</f>
        <v>3863</v>
      </c>
      <c r="M4" s="31">
        <f>SUM(B3:$M$3)</f>
        <v>4040</v>
      </c>
      <c r="N4" s="72"/>
    </row>
    <row r="5" spans="1:14" s="37" customFormat="1" ht="18.75" customHeight="1" x14ac:dyDescent="0.25">
      <c r="A5" s="58">
        <v>2022</v>
      </c>
      <c r="B5" s="67">
        <v>214</v>
      </c>
      <c r="C5" s="67">
        <v>371</v>
      </c>
      <c r="D5" s="67">
        <v>402</v>
      </c>
      <c r="E5" s="67">
        <v>277</v>
      </c>
      <c r="F5" s="67">
        <v>435</v>
      </c>
      <c r="G5" s="67">
        <v>379</v>
      </c>
      <c r="H5">
        <v>150</v>
      </c>
      <c r="I5">
        <v>289</v>
      </c>
      <c r="J5" s="65"/>
      <c r="K5" s="65"/>
      <c r="L5" s="65"/>
      <c r="M5" s="65"/>
      <c r="N5" s="75">
        <f>SUM(B5:M5)</f>
        <v>2517</v>
      </c>
    </row>
    <row r="6" spans="1:14" ht="15" customHeight="1" x14ac:dyDescent="0.25">
      <c r="A6" s="45" t="s">
        <v>12</v>
      </c>
      <c r="B6" s="29">
        <f>SUM(B$5:$B5)</f>
        <v>214</v>
      </c>
      <c r="C6" s="16">
        <f>SUM(B$5:$C5)</f>
        <v>585</v>
      </c>
      <c r="D6" s="29">
        <f>SUM(B$5:$D5)</f>
        <v>987</v>
      </c>
      <c r="E6" s="16">
        <f>SUM(B$5:$E5)</f>
        <v>1264</v>
      </c>
      <c r="F6" s="29">
        <f>SUM(B$5:$F5)</f>
        <v>1699</v>
      </c>
      <c r="G6" s="16">
        <f>SUM(B$5:$G5)</f>
        <v>2078</v>
      </c>
      <c r="H6" s="29">
        <f>SUM(B$5:$H5)</f>
        <v>2228</v>
      </c>
      <c r="I6" s="16">
        <f>SUM(B$5:$I5)</f>
        <v>2517</v>
      </c>
      <c r="J6" s="29">
        <f>SUM(B$5:$J5)</f>
        <v>2517</v>
      </c>
      <c r="K6" s="16">
        <f>SUM(B$5:$K5)</f>
        <v>2517</v>
      </c>
      <c r="L6" s="29">
        <f>SUM(B$5:$L5)</f>
        <v>2517</v>
      </c>
      <c r="M6" s="16">
        <f>SUM(B$5:$M5)</f>
        <v>2517</v>
      </c>
      <c r="N6" s="76"/>
    </row>
    <row r="7" spans="1:14" ht="15.75" customHeight="1" thickBot="1" x14ac:dyDescent="0.3">
      <c r="A7" s="41" t="s">
        <v>23</v>
      </c>
      <c r="B7" s="52">
        <f>(B6/B4*100)-100</f>
        <v>-41.847826086956516</v>
      </c>
      <c r="C7" s="52">
        <f t="shared" ref="C7:M7" si="0">(C6/C4*100)-100</f>
        <v>-8.0188679245283083</v>
      </c>
      <c r="D7" s="52">
        <f t="shared" si="0"/>
        <v>-10.27272727272728</v>
      </c>
      <c r="E7" s="52">
        <f t="shared" si="0"/>
        <v>-15.224681421864517</v>
      </c>
      <c r="F7" s="52">
        <f t="shared" si="0"/>
        <v>-3.1908831908831843</v>
      </c>
      <c r="G7" s="52">
        <f t="shared" si="0"/>
        <v>-1.0947168015230915</v>
      </c>
      <c r="H7" s="52">
        <f>(H6/H4*100)-100</f>
        <v>-5.4329371816638314</v>
      </c>
      <c r="I7" s="52">
        <f>(I6/I4*100)-100</f>
        <v>-6.3964298995909274</v>
      </c>
      <c r="J7" s="52">
        <f t="shared" si="0"/>
        <v>-16.072024008002671</v>
      </c>
      <c r="K7" s="52">
        <f t="shared" si="0"/>
        <v>-28.717077315208158</v>
      </c>
      <c r="L7" s="52">
        <f t="shared" si="0"/>
        <v>-34.843385969453792</v>
      </c>
      <c r="M7" s="52">
        <f t="shared" si="0"/>
        <v>-37.698019801980195</v>
      </c>
      <c r="N7" s="77"/>
    </row>
  </sheetData>
  <mergeCells count="3">
    <mergeCell ref="N3:N4"/>
    <mergeCell ref="N5:N7"/>
    <mergeCell ref="B1:G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cdeda0-e133-4c1d-8f02-0d878c8a9772" xsi:nil="true"/>
    <lcf76f155ced4ddcb4097134ff3c332f xmlns="7f6870b3-5c9d-4f43-b96f-7ff6b6bfd84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41F391E5B90B489BD5E86BA5A45FE9" ma:contentTypeVersion="16" ma:contentTypeDescription="Loo uus dokument" ma:contentTypeScope="" ma:versionID="66bec391e5c351bce1b1f9fdcf605cd3">
  <xsd:schema xmlns:xsd="http://www.w3.org/2001/XMLSchema" xmlns:xs="http://www.w3.org/2001/XMLSchema" xmlns:p="http://schemas.microsoft.com/office/2006/metadata/properties" xmlns:ns2="7f6870b3-5c9d-4f43-b96f-7ff6b6bfd84e" xmlns:ns3="dfcdeda0-e133-4c1d-8f02-0d878c8a9772" targetNamespace="http://schemas.microsoft.com/office/2006/metadata/properties" ma:root="true" ma:fieldsID="1fc0e3f01cf506169f2ccf72df948917" ns2:_="" ns3:_="">
    <xsd:import namespace="7f6870b3-5c9d-4f43-b96f-7ff6b6bfd84e"/>
    <xsd:import namespace="dfcdeda0-e133-4c1d-8f02-0d878c8a9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870b3-5c9d-4f43-b96f-7ff6b6bfd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Pildisildid" ma:readOnly="false" ma:fieldId="{5cf76f15-5ced-4ddc-b409-7134ff3c332f}" ma:taxonomyMulti="true" ma:sspId="cadc1b16-a16a-46de-9088-c732123891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cdeda0-e133-4c1d-8f02-0d878c8a9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75f5b-7110-4f63-9b5e-8efc0a19cd89}" ma:internalName="TaxCatchAll" ma:showField="CatchAllData" ma:web="dfcdeda0-e133-4c1d-8f02-0d878c8a9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5C07A5-0C38-4C99-B835-5A895E7725E9}">
  <ds:schemaRefs>
    <ds:schemaRef ds:uri="http://schemas.microsoft.com/office/2006/metadata/properties"/>
    <ds:schemaRef ds:uri="http://schemas.microsoft.com/office/infopath/2007/PartnerControls"/>
    <ds:schemaRef ds:uri="dfcdeda0-e133-4c1d-8f02-0d878c8a9772"/>
    <ds:schemaRef ds:uri="7f6870b3-5c9d-4f43-b96f-7ff6b6bfd84e"/>
  </ds:schemaRefs>
</ds:datastoreItem>
</file>

<file path=customXml/itemProps2.xml><?xml version="1.0" encoding="utf-8"?>
<ds:datastoreItem xmlns:ds="http://schemas.openxmlformats.org/officeDocument/2006/customXml" ds:itemID="{D107E9EC-74CF-4614-A956-D96F6354A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6870b3-5c9d-4f43-b96f-7ff6b6bfd84e"/>
    <ds:schemaRef ds:uri="dfcdeda0-e133-4c1d-8f02-0d878c8a9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66EE9B-81C7-4632-B80C-888FB6FAD9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9</vt:i4>
      </vt:variant>
    </vt:vector>
  </HeadingPairs>
  <TitlesOfParts>
    <vt:vector size="9" baseType="lpstr">
      <vt:lpstr>Saematerjal</vt:lpstr>
      <vt:lpstr>Termomeh. puitmass</vt:lpstr>
      <vt:lpstr>Paber</vt:lpstr>
      <vt:lpstr>Graanul&amp;Brikett</vt:lpstr>
      <vt:lpstr>Vineer</vt:lpstr>
      <vt:lpstr>Spoon</vt:lpstr>
      <vt:lpstr>Liimpuit</vt:lpstr>
      <vt:lpstr>PLP</vt:lpstr>
      <vt:lpstr>PKP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</dc:creator>
  <cp:lastModifiedBy>Kerli Alliksaar</cp:lastModifiedBy>
  <dcterms:created xsi:type="dcterms:W3CDTF">2014-03-07T08:57:11Z</dcterms:created>
  <dcterms:modified xsi:type="dcterms:W3CDTF">2022-10-03T12:17:34Z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0x010100EA41F391E5B90B489BD5E86BA5A45FE9</vt:lpwstr>
  </property>
  <property fmtid="{D5CDD505-2E9C-101B-9397-08002B2CF9AE}" pid="3" name="MediaServiceImageTags">
    <vt:lpwstr/>
  </property>
</Properties>
</file>